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Structure="1"/>
  <bookViews>
    <workbookView xWindow="10545" yWindow="-15" windowWidth="10485" windowHeight="9210"/>
  </bookViews>
  <sheets>
    <sheet name="Budgetforslag" sheetId="1" r:id="rId1"/>
    <sheet name="Budgetforudsætninger" sheetId="2" r:id="rId2"/>
    <sheet name="Revisionskommentarer" sheetId="3" r:id="rId3"/>
    <sheet name="Bogføring" sheetId="4" r:id="rId4"/>
    <sheet name="Ark1" sheetId="5" r:id="rId5"/>
  </sheets>
  <definedNames>
    <definedName name="_xlnm.Print_Area" localSheetId="1">Budgetforudsætninger!$A$1:$B$81</definedName>
    <definedName name="_xlnm.Print_Titles" localSheetId="1">Budgetforudsætninger!$2:$2</definedName>
  </definedNames>
  <calcPr calcId="125725"/>
</workbook>
</file>

<file path=xl/calcChain.xml><?xml version="1.0" encoding="utf-8"?>
<calcChain xmlns="http://schemas.openxmlformats.org/spreadsheetml/2006/main">
  <c r="J94" i="1"/>
  <c r="J96"/>
  <c r="L73"/>
  <c r="M73" s="1"/>
  <c r="L116"/>
  <c r="M116" s="1"/>
  <c r="BT266" i="4"/>
  <c r="BU266"/>
  <c r="BS266"/>
  <c r="BQ266"/>
  <c r="L113" i="1" s="1"/>
  <c r="BR266" i="4"/>
  <c r="L114" i="1" s="1"/>
  <c r="M114" s="1"/>
  <c r="L115"/>
  <c r="BV266" i="4"/>
  <c r="J116" i="1"/>
  <c r="J73"/>
  <c r="J60"/>
  <c r="J61"/>
  <c r="M61"/>
  <c r="J69"/>
  <c r="J70"/>
  <c r="J112"/>
  <c r="J113"/>
  <c r="M113" s="1"/>
  <c r="J114"/>
  <c r="J115"/>
  <c r="M115" s="1"/>
  <c r="J120"/>
  <c r="J122"/>
  <c r="J124"/>
  <c r="J126"/>
  <c r="J106"/>
  <c r="J107"/>
  <c r="J80"/>
  <c r="J81"/>
  <c r="J82"/>
  <c r="J83"/>
  <c r="J84"/>
  <c r="J85"/>
  <c r="J86"/>
  <c r="J87"/>
  <c r="J71"/>
  <c r="J72"/>
  <c r="J74"/>
  <c r="J42"/>
  <c r="J43"/>
  <c r="J44"/>
  <c r="J45"/>
  <c r="J46"/>
  <c r="J47"/>
  <c r="J30"/>
  <c r="J27"/>
  <c r="N54"/>
  <c r="N56"/>
  <c r="N57"/>
  <c r="L126"/>
  <c r="L118"/>
  <c r="L59"/>
  <c r="L58"/>
  <c r="N266" i="4"/>
  <c r="L20" i="1" s="1"/>
  <c r="S266" i="4"/>
  <c r="L27" i="1" s="1"/>
  <c r="AH266" i="4"/>
  <c r="L50" i="1" s="1"/>
  <c r="AI266" i="4"/>
  <c r="L53" i="1" s="1"/>
  <c r="AP266" i="4"/>
  <c r="L66" i="1" s="1"/>
  <c r="AQ266" i="4"/>
  <c r="L69" i="1" s="1"/>
  <c r="AR266" i="4"/>
  <c r="L70" i="1" s="1"/>
  <c r="AS266" i="4"/>
  <c r="L71" i="1" s="1"/>
  <c r="AT266" i="4"/>
  <c r="L72" i="1" s="1"/>
  <c r="AU266" i="4"/>
  <c r="L74" i="1" s="1"/>
  <c r="AV266" i="4"/>
  <c r="L76" i="1" s="1"/>
  <c r="AY266" i="4"/>
  <c r="L81" i="1" s="1"/>
  <c r="N81" s="1"/>
  <c r="AZ266" i="4"/>
  <c r="L82" i="1" s="1"/>
  <c r="N82" s="1"/>
  <c r="BA266" i="4"/>
  <c r="L83" i="1" s="1"/>
  <c r="BB266" i="4"/>
  <c r="L84" i="1" s="1"/>
  <c r="BC266" i="4"/>
  <c r="L85" i="1" s="1"/>
  <c r="N85" s="1"/>
  <c r="BD266" i="4"/>
  <c r="L86" i="1" s="1"/>
  <c r="N86" s="1"/>
  <c r="BE266" i="4"/>
  <c r="L87" i="1" s="1"/>
  <c r="BF266" i="4"/>
  <c r="BW266"/>
  <c r="L122" i="1" s="1"/>
  <c r="BX266" i="4"/>
  <c r="L124" i="1" s="1"/>
  <c r="J266" i="4"/>
  <c r="L16" i="1" s="1"/>
  <c r="J16"/>
  <c r="J37"/>
  <c r="J26"/>
  <c r="CP4" i="4"/>
  <c r="CQ4" s="1"/>
  <c r="J53" i="1"/>
  <c r="J17"/>
  <c r="CJ266" i="4"/>
  <c r="L150" i="1" s="1"/>
  <c r="CI266" i="4"/>
  <c r="L149" i="1" s="1"/>
  <c r="CH266" i="4"/>
  <c r="CG266"/>
  <c r="L148" i="1" s="1"/>
  <c r="CF266" i="4"/>
  <c r="L147" i="1" s="1"/>
  <c r="CE266" i="4"/>
  <c r="L146" i="1" s="1"/>
  <c r="CD266" i="4"/>
  <c r="L144" i="1" s="1"/>
  <c r="L152" s="1"/>
  <c r="CC266" i="4"/>
  <c r="L138" i="1" s="1"/>
  <c r="CB266" i="4"/>
  <c r="C269" s="1"/>
  <c r="CA266"/>
  <c r="BZ266"/>
  <c r="BY266"/>
  <c r="L107" i="1" s="1"/>
  <c r="M107" s="1"/>
  <c r="L106"/>
  <c r="L120"/>
  <c r="N120" s="1"/>
  <c r="BP266" i="4"/>
  <c r="L112" i="1" s="1"/>
  <c r="M112" s="1"/>
  <c r="BO266" i="4"/>
  <c r="L109" i="1" s="1"/>
  <c r="BN266" i="4"/>
  <c r="L105" i="1" s="1"/>
  <c r="BM266" i="4"/>
  <c r="L104" i="1" s="1"/>
  <c r="BL266" i="4"/>
  <c r="L103" i="1" s="1"/>
  <c r="BK266" i="4"/>
  <c r="L102" i="1" s="1"/>
  <c r="BJ266" i="4"/>
  <c r="L99" i="1" s="1"/>
  <c r="BI266" i="4"/>
  <c r="L98" i="1" s="1"/>
  <c r="BH266" i="4"/>
  <c r="L97" i="1" s="1"/>
  <c r="BG266" i="4"/>
  <c r="L94" i="1"/>
  <c r="M94" s="1"/>
  <c r="AX266" i="4"/>
  <c r="L80" i="1" s="1"/>
  <c r="AW266" i="4"/>
  <c r="L78" i="1" s="1"/>
  <c r="AO266" i="4"/>
  <c r="L64" i="1" s="1"/>
  <c r="AN266" i="4"/>
  <c r="L62" i="1" s="1"/>
  <c r="AM266" i="4"/>
  <c r="L60" i="1" s="1"/>
  <c r="AL266" i="4"/>
  <c r="AK266"/>
  <c r="AJ266"/>
  <c r="L55" i="1" s="1"/>
  <c r="AG266" i="4"/>
  <c r="L49" i="1" s="1"/>
  <c r="AF266" i="4"/>
  <c r="L48" i="1" s="1"/>
  <c r="AE266" i="4"/>
  <c r="L45" i="1" s="1"/>
  <c r="M45" s="1"/>
  <c r="AD266" i="4"/>
  <c r="L44" i="1" s="1"/>
  <c r="AC266" i="4"/>
  <c r="L43" i="1" s="1"/>
  <c r="AB266" i="4"/>
  <c r="L42" i="1" s="1"/>
  <c r="AA266" i="4"/>
  <c r="L39" i="1" s="1"/>
  <c r="Z266" i="4"/>
  <c r="L37" i="1" s="1"/>
  <c r="Y266" i="4"/>
  <c r="L35" i="1" s="1"/>
  <c r="X266" i="4"/>
  <c r="L34" i="1" s="1"/>
  <c r="W266" i="4"/>
  <c r="L33" i="1" s="1"/>
  <c r="V266" i="4"/>
  <c r="L30" i="1" s="1"/>
  <c r="U266" i="4"/>
  <c r="L29" i="1" s="1"/>
  <c r="T266" i="4"/>
  <c r="L28" i="1" s="1"/>
  <c r="R266" i="4"/>
  <c r="L26" i="1" s="1"/>
  <c r="Q266" i="4"/>
  <c r="L23" i="1" s="1"/>
  <c r="N23" s="1"/>
  <c r="P266" i="4"/>
  <c r="L22" i="1" s="1"/>
  <c r="O266" i="4"/>
  <c r="L21" i="1" s="1"/>
  <c r="M266" i="4"/>
  <c r="L19" i="1" s="1"/>
  <c r="L266" i="4"/>
  <c r="L18" i="1" s="1"/>
  <c r="K266" i="4"/>
  <c r="L17" i="1" s="1"/>
  <c r="I266" i="4"/>
  <c r="L15" i="1" s="1"/>
  <c r="H266" i="4"/>
  <c r="L14" i="1" s="1"/>
  <c r="G266" i="4"/>
  <c r="L13" i="1" s="1"/>
  <c r="F266" i="4"/>
  <c r="CP257"/>
  <c r="CQ257" s="1"/>
  <c r="CP258"/>
  <c r="CQ258" s="1"/>
  <c r="CP259"/>
  <c r="CQ259" s="1"/>
  <c r="CP260"/>
  <c r="CQ260" s="1"/>
  <c r="CP261"/>
  <c r="CQ261" s="1"/>
  <c r="CP262"/>
  <c r="CQ262" s="1"/>
  <c r="CP263"/>
  <c r="CQ263" s="1"/>
  <c r="CP264"/>
  <c r="CQ264" s="1"/>
  <c r="CP252"/>
  <c r="CQ252" s="1"/>
  <c r="CP253"/>
  <c r="CQ253" s="1"/>
  <c r="CP254"/>
  <c r="CQ254" s="1"/>
  <c r="CP255"/>
  <c r="CQ255" s="1"/>
  <c r="CP256"/>
  <c r="CQ256" s="1"/>
  <c r="CP248"/>
  <c r="CQ248" s="1"/>
  <c r="CP249"/>
  <c r="CQ249" s="1"/>
  <c r="CP250"/>
  <c r="CQ250" s="1"/>
  <c r="CP251"/>
  <c r="CQ251" s="1"/>
  <c r="CP245"/>
  <c r="CQ245" s="1"/>
  <c r="CP246"/>
  <c r="CQ246" s="1"/>
  <c r="J20" i="1"/>
  <c r="CP5" i="4"/>
  <c r="CQ5" s="1"/>
  <c r="CP6"/>
  <c r="CQ6" s="1"/>
  <c r="CP7"/>
  <c r="CQ7" s="1"/>
  <c r="CP8"/>
  <c r="CQ8" s="1"/>
  <c r="CP9"/>
  <c r="CQ9" s="1"/>
  <c r="CP10"/>
  <c r="CQ10" s="1"/>
  <c r="CP11"/>
  <c r="CQ11" s="1"/>
  <c r="CP12"/>
  <c r="CQ12" s="1"/>
  <c r="CP13"/>
  <c r="CQ13" s="1"/>
  <c r="CP14"/>
  <c r="CQ14" s="1"/>
  <c r="CP15"/>
  <c r="CQ15" s="1"/>
  <c r="CP16"/>
  <c r="CQ16" s="1"/>
  <c r="CP17"/>
  <c r="CQ17" s="1"/>
  <c r="CP18"/>
  <c r="CQ18" s="1"/>
  <c r="CP19"/>
  <c r="CQ19" s="1"/>
  <c r="CP20"/>
  <c r="CQ20" s="1"/>
  <c r="CP21"/>
  <c r="CQ21" s="1"/>
  <c r="CP22"/>
  <c r="CQ22" s="1"/>
  <c r="CP23"/>
  <c r="CQ23" s="1"/>
  <c r="CP24"/>
  <c r="CQ24" s="1"/>
  <c r="CP25"/>
  <c r="CQ25" s="1"/>
  <c r="CP26"/>
  <c r="CQ26" s="1"/>
  <c r="CP27"/>
  <c r="CQ27" s="1"/>
  <c r="CP28"/>
  <c r="CQ28" s="1"/>
  <c r="CP29"/>
  <c r="CQ29" s="1"/>
  <c r="CP30"/>
  <c r="CQ30" s="1"/>
  <c r="CP31"/>
  <c r="CQ31" s="1"/>
  <c r="CP32"/>
  <c r="CQ32" s="1"/>
  <c r="CP33"/>
  <c r="CQ33" s="1"/>
  <c r="CP34"/>
  <c r="CQ34" s="1"/>
  <c r="CP35"/>
  <c r="CQ35" s="1"/>
  <c r="CP36"/>
  <c r="CQ36" s="1"/>
  <c r="CP37"/>
  <c r="CQ37" s="1"/>
  <c r="CP38"/>
  <c r="CQ38" s="1"/>
  <c r="CP39"/>
  <c r="CQ39" s="1"/>
  <c r="CP40"/>
  <c r="CQ40" s="1"/>
  <c r="CP41"/>
  <c r="CQ41" s="1"/>
  <c r="CP42"/>
  <c r="CQ42" s="1"/>
  <c r="CP43"/>
  <c r="CQ43" s="1"/>
  <c r="CP44"/>
  <c r="CQ44" s="1"/>
  <c r="CP45"/>
  <c r="CQ45" s="1"/>
  <c r="CP46"/>
  <c r="CQ46" s="1"/>
  <c r="CP47"/>
  <c r="CQ47" s="1"/>
  <c r="CP48"/>
  <c r="CQ48" s="1"/>
  <c r="CP49"/>
  <c r="CQ49" s="1"/>
  <c r="CP50"/>
  <c r="CQ50" s="1"/>
  <c r="CP51"/>
  <c r="CQ51" s="1"/>
  <c r="CP52"/>
  <c r="CQ52" s="1"/>
  <c r="CP53"/>
  <c r="CQ53" s="1"/>
  <c r="CP54"/>
  <c r="CQ54" s="1"/>
  <c r="CP55"/>
  <c r="CQ55" s="1"/>
  <c r="CP56"/>
  <c r="CQ56" s="1"/>
  <c r="CP57"/>
  <c r="CQ57" s="1"/>
  <c r="CP58"/>
  <c r="CQ58" s="1"/>
  <c r="CP59"/>
  <c r="CQ59" s="1"/>
  <c r="CP60"/>
  <c r="CQ60" s="1"/>
  <c r="CP61"/>
  <c r="CQ61" s="1"/>
  <c r="CP62"/>
  <c r="CQ62" s="1"/>
  <c r="CP63"/>
  <c r="CQ63" s="1"/>
  <c r="CP64"/>
  <c r="CQ64" s="1"/>
  <c r="CP65"/>
  <c r="CQ65" s="1"/>
  <c r="CP66"/>
  <c r="CQ66" s="1"/>
  <c r="CP67"/>
  <c r="CQ67" s="1"/>
  <c r="CP68"/>
  <c r="CQ68" s="1"/>
  <c r="CP69"/>
  <c r="CQ69" s="1"/>
  <c r="CP70"/>
  <c r="CQ70" s="1"/>
  <c r="CP71"/>
  <c r="CQ71" s="1"/>
  <c r="CP72"/>
  <c r="CQ72" s="1"/>
  <c r="CP73"/>
  <c r="CQ73" s="1"/>
  <c r="CP74"/>
  <c r="CQ74" s="1"/>
  <c r="CP75"/>
  <c r="CQ75" s="1"/>
  <c r="CP76"/>
  <c r="CQ76" s="1"/>
  <c r="CP77"/>
  <c r="CQ77" s="1"/>
  <c r="CP78"/>
  <c r="CQ78" s="1"/>
  <c r="CP79"/>
  <c r="CQ79" s="1"/>
  <c r="CP80"/>
  <c r="CQ80" s="1"/>
  <c r="CP81"/>
  <c r="CQ81" s="1"/>
  <c r="CP82"/>
  <c r="CQ82" s="1"/>
  <c r="CP83"/>
  <c r="CQ83" s="1"/>
  <c r="CP84"/>
  <c r="CQ84" s="1"/>
  <c r="CP85"/>
  <c r="CQ85" s="1"/>
  <c r="CP86"/>
  <c r="CQ86" s="1"/>
  <c r="CP87"/>
  <c r="CQ87" s="1"/>
  <c r="CP88"/>
  <c r="CQ88" s="1"/>
  <c r="CP89"/>
  <c r="CQ89" s="1"/>
  <c r="CP90"/>
  <c r="CQ90" s="1"/>
  <c r="CP91"/>
  <c r="CQ91" s="1"/>
  <c r="CP92"/>
  <c r="CQ92" s="1"/>
  <c r="CP93"/>
  <c r="CQ93" s="1"/>
  <c r="CP94"/>
  <c r="CQ94" s="1"/>
  <c r="CP95"/>
  <c r="CQ95" s="1"/>
  <c r="CP96"/>
  <c r="CQ96" s="1"/>
  <c r="CP97"/>
  <c r="CQ97" s="1"/>
  <c r="CP98"/>
  <c r="CQ98" s="1"/>
  <c r="CP99"/>
  <c r="CQ99" s="1"/>
  <c r="CP100"/>
  <c r="CQ100" s="1"/>
  <c r="CP101"/>
  <c r="CQ101" s="1"/>
  <c r="CP102"/>
  <c r="CQ102" s="1"/>
  <c r="CP103"/>
  <c r="CQ103" s="1"/>
  <c r="CP104"/>
  <c r="CQ104" s="1"/>
  <c r="CP105"/>
  <c r="CQ105" s="1"/>
  <c r="CP106"/>
  <c r="CQ106" s="1"/>
  <c r="CP107"/>
  <c r="CQ107" s="1"/>
  <c r="CP108"/>
  <c r="CQ108" s="1"/>
  <c r="CP109"/>
  <c r="CQ109" s="1"/>
  <c r="CP110"/>
  <c r="CQ110" s="1"/>
  <c r="CP111"/>
  <c r="CQ111" s="1"/>
  <c r="CP112"/>
  <c r="CQ112" s="1"/>
  <c r="CP113"/>
  <c r="CQ113" s="1"/>
  <c r="CP114"/>
  <c r="CQ114" s="1"/>
  <c r="CP115"/>
  <c r="CQ115" s="1"/>
  <c r="CP116"/>
  <c r="CQ116" s="1"/>
  <c r="CP117"/>
  <c r="CQ117" s="1"/>
  <c r="CP118"/>
  <c r="CQ118" s="1"/>
  <c r="CP119"/>
  <c r="CQ119" s="1"/>
  <c r="CP120"/>
  <c r="CQ120" s="1"/>
  <c r="CP121"/>
  <c r="CQ121" s="1"/>
  <c r="CP122"/>
  <c r="CQ122" s="1"/>
  <c r="CP123"/>
  <c r="CQ123" s="1"/>
  <c r="CP124"/>
  <c r="CQ124" s="1"/>
  <c r="CP125"/>
  <c r="CQ125" s="1"/>
  <c r="CP126"/>
  <c r="CQ126" s="1"/>
  <c r="CP127"/>
  <c r="CQ127" s="1"/>
  <c r="CP128"/>
  <c r="CQ128" s="1"/>
  <c r="CP129"/>
  <c r="CQ129" s="1"/>
  <c r="CP130"/>
  <c r="CQ130" s="1"/>
  <c r="CP131"/>
  <c r="CQ131" s="1"/>
  <c r="CP132"/>
  <c r="CQ132" s="1"/>
  <c r="CP133"/>
  <c r="CQ133" s="1"/>
  <c r="CP134"/>
  <c r="CQ134" s="1"/>
  <c r="CP135"/>
  <c r="CQ135" s="1"/>
  <c r="CP136"/>
  <c r="CQ136" s="1"/>
  <c r="CP137"/>
  <c r="CQ137" s="1"/>
  <c r="CP138"/>
  <c r="CQ138" s="1"/>
  <c r="CP139"/>
  <c r="CQ139" s="1"/>
  <c r="CP140"/>
  <c r="CQ140" s="1"/>
  <c r="CP141"/>
  <c r="CQ141" s="1"/>
  <c r="CP142"/>
  <c r="CQ142" s="1"/>
  <c r="CP143"/>
  <c r="CQ143" s="1"/>
  <c r="CP144"/>
  <c r="CQ144" s="1"/>
  <c r="CP145"/>
  <c r="CQ145" s="1"/>
  <c r="CP146"/>
  <c r="CQ146" s="1"/>
  <c r="CP147"/>
  <c r="CQ147" s="1"/>
  <c r="CP148"/>
  <c r="CQ148" s="1"/>
  <c r="CP149"/>
  <c r="CQ149" s="1"/>
  <c r="CP150"/>
  <c r="CQ150" s="1"/>
  <c r="CP151"/>
  <c r="CQ151" s="1"/>
  <c r="CP152"/>
  <c r="CQ152" s="1"/>
  <c r="CP153"/>
  <c r="CQ153" s="1"/>
  <c r="CP154"/>
  <c r="CQ154" s="1"/>
  <c r="CP155"/>
  <c r="CQ155" s="1"/>
  <c r="CP156"/>
  <c r="CQ156" s="1"/>
  <c r="CP157"/>
  <c r="CQ157" s="1"/>
  <c r="CP158"/>
  <c r="CQ158" s="1"/>
  <c r="CP159"/>
  <c r="CQ159" s="1"/>
  <c r="CP160"/>
  <c r="CQ160" s="1"/>
  <c r="CP161"/>
  <c r="CQ161" s="1"/>
  <c r="CP162"/>
  <c r="CQ162" s="1"/>
  <c r="CP163"/>
  <c r="CQ163" s="1"/>
  <c r="CP164"/>
  <c r="CQ164" s="1"/>
  <c r="CP165"/>
  <c r="CQ165" s="1"/>
  <c r="CP166"/>
  <c r="CQ166" s="1"/>
  <c r="CP167"/>
  <c r="CQ167" s="1"/>
  <c r="CP168"/>
  <c r="CQ168" s="1"/>
  <c r="CP169"/>
  <c r="CQ169" s="1"/>
  <c r="CP170"/>
  <c r="CQ170" s="1"/>
  <c r="CP171"/>
  <c r="CQ171" s="1"/>
  <c r="CP172"/>
  <c r="CQ172" s="1"/>
  <c r="CP173"/>
  <c r="CQ173" s="1"/>
  <c r="CP174"/>
  <c r="CQ174" s="1"/>
  <c r="CP175"/>
  <c r="CQ175" s="1"/>
  <c r="CP176"/>
  <c r="CQ176" s="1"/>
  <c r="CP177"/>
  <c r="CQ177" s="1"/>
  <c r="CP178"/>
  <c r="CQ178" s="1"/>
  <c r="CP179"/>
  <c r="CQ179" s="1"/>
  <c r="CP180"/>
  <c r="CQ180" s="1"/>
  <c r="CP181"/>
  <c r="CQ181" s="1"/>
  <c r="CP182"/>
  <c r="CQ182" s="1"/>
  <c r="CP183"/>
  <c r="CQ183" s="1"/>
  <c r="CP184"/>
  <c r="CQ184" s="1"/>
  <c r="CP185"/>
  <c r="CQ185" s="1"/>
  <c r="CP186"/>
  <c r="CQ186" s="1"/>
  <c r="CP187"/>
  <c r="CQ187" s="1"/>
  <c r="CP188"/>
  <c r="CQ188" s="1"/>
  <c r="CP189"/>
  <c r="CQ189" s="1"/>
  <c r="CP190"/>
  <c r="CQ190" s="1"/>
  <c r="CP191"/>
  <c r="CQ191" s="1"/>
  <c r="CP192"/>
  <c r="CQ192" s="1"/>
  <c r="CP193"/>
  <c r="CQ193" s="1"/>
  <c r="CP194"/>
  <c r="CQ194" s="1"/>
  <c r="CP195"/>
  <c r="CQ195" s="1"/>
  <c r="CP196"/>
  <c r="CQ196" s="1"/>
  <c r="CP197"/>
  <c r="CQ197" s="1"/>
  <c r="CP198"/>
  <c r="CQ198" s="1"/>
  <c r="CP199"/>
  <c r="CQ199" s="1"/>
  <c r="CP200"/>
  <c r="CQ200" s="1"/>
  <c r="CP201"/>
  <c r="CQ201" s="1"/>
  <c r="CP202"/>
  <c r="CQ202" s="1"/>
  <c r="CP203"/>
  <c r="CQ203" s="1"/>
  <c r="CP204"/>
  <c r="CQ204" s="1"/>
  <c r="CP205"/>
  <c r="CQ205" s="1"/>
  <c r="CP206"/>
  <c r="CQ206" s="1"/>
  <c r="CP208"/>
  <c r="CQ208" s="1"/>
  <c r="CP209"/>
  <c r="CQ209" s="1"/>
  <c r="CP210"/>
  <c r="CQ210" s="1"/>
  <c r="CP211"/>
  <c r="CQ211" s="1"/>
  <c r="CP212"/>
  <c r="CQ212" s="1"/>
  <c r="CP213"/>
  <c r="CQ213" s="1"/>
  <c r="CP214"/>
  <c r="CQ214" s="1"/>
  <c r="CP215"/>
  <c r="CQ215" s="1"/>
  <c r="CP216"/>
  <c r="CQ216" s="1"/>
  <c r="CP217"/>
  <c r="CQ217" s="1"/>
  <c r="CP218"/>
  <c r="CQ218" s="1"/>
  <c r="CP219"/>
  <c r="CQ219" s="1"/>
  <c r="CP220"/>
  <c r="CQ220" s="1"/>
  <c r="CP221"/>
  <c r="CQ221" s="1"/>
  <c r="CP222"/>
  <c r="CQ222" s="1"/>
  <c r="CP223"/>
  <c r="CQ223" s="1"/>
  <c r="CP224"/>
  <c r="CQ224" s="1"/>
  <c r="CP225"/>
  <c r="CQ225" s="1"/>
  <c r="CP226"/>
  <c r="CQ226" s="1"/>
  <c r="CP227"/>
  <c r="CQ227" s="1"/>
  <c r="CP228"/>
  <c r="CQ228" s="1"/>
  <c r="CP229"/>
  <c r="CQ229" s="1"/>
  <c r="CP230"/>
  <c r="CQ230" s="1"/>
  <c r="CP231"/>
  <c r="CQ231" s="1"/>
  <c r="CP232"/>
  <c r="CQ232" s="1"/>
  <c r="CP233"/>
  <c r="CQ233" s="1"/>
  <c r="CP234"/>
  <c r="CQ234" s="1"/>
  <c r="CP235"/>
  <c r="CQ235" s="1"/>
  <c r="CP236"/>
  <c r="CQ236" s="1"/>
  <c r="CP237"/>
  <c r="CQ237" s="1"/>
  <c r="CP238"/>
  <c r="CQ238" s="1"/>
  <c r="CP239"/>
  <c r="CQ239" s="1"/>
  <c r="CP240"/>
  <c r="CQ240" s="1"/>
  <c r="CP241"/>
  <c r="CQ241" s="1"/>
  <c r="CP242"/>
  <c r="CQ242" s="1"/>
  <c r="CP243"/>
  <c r="CQ243" s="1"/>
  <c r="CP244"/>
  <c r="CQ244" s="1"/>
  <c r="CP265"/>
  <c r="CQ265" s="1"/>
  <c r="CP207"/>
  <c r="CQ207" s="1"/>
  <c r="C267"/>
  <c r="L136" i="1" s="1"/>
  <c r="D29"/>
  <c r="J22"/>
  <c r="J50"/>
  <c r="C111"/>
  <c r="J28"/>
  <c r="J21"/>
  <c r="J12"/>
  <c r="J13"/>
  <c r="J14"/>
  <c r="J15"/>
  <c r="J18"/>
  <c r="J19"/>
  <c r="J29"/>
  <c r="J33"/>
  <c r="J35"/>
  <c r="J39"/>
  <c r="J48"/>
  <c r="J49"/>
  <c r="J52"/>
  <c r="J55"/>
  <c r="J62"/>
  <c r="J64"/>
  <c r="J66"/>
  <c r="J76"/>
  <c r="J78"/>
  <c r="A89"/>
  <c r="J97"/>
  <c r="J98"/>
  <c r="J99"/>
  <c r="J102"/>
  <c r="J104"/>
  <c r="J105"/>
  <c r="J109"/>
  <c r="C118"/>
  <c r="J118"/>
  <c r="C120"/>
  <c r="A128"/>
  <c r="J59"/>
  <c r="J103"/>
  <c r="CP247" i="4"/>
  <c r="CQ247" s="1"/>
  <c r="J58" i="1"/>
  <c r="J34"/>
  <c r="M70" l="1"/>
  <c r="J89"/>
  <c r="N80"/>
  <c r="M72"/>
  <c r="N44"/>
  <c r="N87"/>
  <c r="M30"/>
  <c r="M66"/>
  <c r="M64"/>
  <c r="M69"/>
  <c r="N71"/>
  <c r="N74"/>
  <c r="M33"/>
  <c r="N34"/>
  <c r="M74"/>
  <c r="M71"/>
  <c r="N124"/>
  <c r="N69"/>
  <c r="N106"/>
  <c r="N58"/>
  <c r="N62"/>
  <c r="N66"/>
  <c r="N72"/>
  <c r="N76"/>
  <c r="N29"/>
  <c r="N59"/>
  <c r="N64"/>
  <c r="N78"/>
  <c r="N97"/>
  <c r="M99"/>
  <c r="N126"/>
  <c r="N102"/>
  <c r="M98"/>
  <c r="N103"/>
  <c r="N109"/>
  <c r="N118"/>
  <c r="N105"/>
  <c r="N104"/>
  <c r="N55"/>
  <c r="N48"/>
  <c r="M49"/>
  <c r="N35"/>
  <c r="M34"/>
  <c r="M82"/>
  <c r="M118"/>
  <c r="M105"/>
  <c r="N49"/>
  <c r="N94"/>
  <c r="N99"/>
  <c r="M87"/>
  <c r="M83"/>
  <c r="N122"/>
  <c r="M48"/>
  <c r="M81"/>
  <c r="M35"/>
  <c r="N30"/>
  <c r="M80"/>
  <c r="M86"/>
  <c r="M124"/>
  <c r="M109"/>
  <c r="M104"/>
  <c r="N98"/>
  <c r="M43"/>
  <c r="N107"/>
  <c r="M97"/>
  <c r="M106"/>
  <c r="M27"/>
  <c r="M84"/>
  <c r="M44"/>
  <c r="M85"/>
  <c r="M120"/>
  <c r="M103"/>
  <c r="N70"/>
  <c r="M126"/>
  <c r="M122"/>
  <c r="N83"/>
  <c r="N84"/>
  <c r="M42"/>
  <c r="N45"/>
  <c r="L137"/>
  <c r="L140" s="1"/>
  <c r="L154" s="1"/>
  <c r="M76"/>
  <c r="N27"/>
  <c r="N17"/>
  <c r="M53"/>
  <c r="N13"/>
  <c r="M26"/>
  <c r="N33"/>
  <c r="J128"/>
  <c r="N22"/>
  <c r="N28"/>
  <c r="M55"/>
  <c r="N39"/>
  <c r="M21"/>
  <c r="M59"/>
  <c r="N14"/>
  <c r="D269" i="4"/>
  <c r="C279"/>
  <c r="M22" i="1"/>
  <c r="D278" i="4"/>
  <c r="C273"/>
  <c r="M16" i="1"/>
  <c r="M78"/>
  <c r="M50"/>
  <c r="N16"/>
  <c r="N43"/>
  <c r="N60"/>
  <c r="M39"/>
  <c r="M58"/>
  <c r="C272" i="4"/>
  <c r="N37" i="1"/>
  <c r="N50"/>
  <c r="M17"/>
  <c r="N42"/>
  <c r="M19"/>
  <c r="N19"/>
  <c r="N18"/>
  <c r="M18"/>
  <c r="N15"/>
  <c r="M15"/>
  <c r="M102"/>
  <c r="M20"/>
  <c r="N20"/>
  <c r="M29"/>
  <c r="M60"/>
  <c r="L12"/>
  <c r="C278" i="4"/>
  <c r="M23" i="1"/>
  <c r="M37"/>
  <c r="M28"/>
  <c r="N21"/>
  <c r="N53"/>
  <c r="M14"/>
  <c r="L128"/>
  <c r="M13"/>
  <c r="M89" l="1"/>
  <c r="N26"/>
  <c r="J130"/>
  <c r="L89"/>
  <c r="L130" s="1"/>
  <c r="L145" s="1"/>
  <c r="D273" i="4"/>
  <c r="D275" s="1"/>
  <c r="M12" i="1"/>
  <c r="N12"/>
</calcChain>
</file>

<file path=xl/comments1.xml><?xml version="1.0" encoding="utf-8"?>
<comments xmlns="http://schemas.openxmlformats.org/spreadsheetml/2006/main">
  <authors>
    <author>Hugo</author>
  </authors>
  <commentList>
    <comment ref="A46" authorId="0">
      <text>
        <r>
          <rPr>
            <b/>
            <sz val="8"/>
            <color indexed="81"/>
            <rFont val="Tahoma"/>
            <family val="2"/>
          </rPr>
          <t>Har mailet til ham for oplysninger om ID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<sst xmlns="http://schemas.openxmlformats.org/spreadsheetml/2006/main" count="570" uniqueCount="313">
  <si>
    <t>Udgifter</t>
  </si>
  <si>
    <t>Mad</t>
  </si>
  <si>
    <t>Transport</t>
  </si>
  <si>
    <t>Vand + kaffe under dansen</t>
  </si>
  <si>
    <t>Hjemmeside</t>
  </si>
  <si>
    <t xml:space="preserve">Flyers </t>
  </si>
  <si>
    <t>Trykning</t>
  </si>
  <si>
    <t>Porto</t>
  </si>
  <si>
    <t>Indtægter</t>
  </si>
  <si>
    <t>Salg af stadeplads</t>
  </si>
  <si>
    <t>Sponsorer</t>
  </si>
  <si>
    <t>Program</t>
  </si>
  <si>
    <t>Flyers</t>
  </si>
  <si>
    <t>Omtale/Banners</t>
  </si>
  <si>
    <t>Dansere</t>
  </si>
  <si>
    <t>Afgift</t>
  </si>
  <si>
    <t>Sikkerhed</t>
  </si>
  <si>
    <t>Kontorhold</t>
  </si>
  <si>
    <t>Årsbjælker</t>
  </si>
  <si>
    <t>DAASDC</t>
  </si>
  <si>
    <t>Badges</t>
  </si>
  <si>
    <t>Lotteri</t>
  </si>
  <si>
    <t xml:space="preserve">Beklædning </t>
  </si>
  <si>
    <t>Antal enheder</t>
  </si>
  <si>
    <t>Enhedspris</t>
  </si>
  <si>
    <t>Danske</t>
  </si>
  <si>
    <t>Udenlandske</t>
  </si>
  <si>
    <t>Annoncer</t>
  </si>
  <si>
    <t>Sponsorat</t>
  </si>
  <si>
    <t>Open Air</t>
  </si>
  <si>
    <t>Gaver</t>
  </si>
  <si>
    <t>Dekoration/Udsmykning</t>
  </si>
  <si>
    <t>Resultat</t>
  </si>
  <si>
    <t>Samlede udgifter</t>
  </si>
  <si>
    <t>Samlede indtægter</t>
  </si>
  <si>
    <t>1.1</t>
  </si>
  <si>
    <t>1.1.1</t>
  </si>
  <si>
    <t>1.1.2.1</t>
  </si>
  <si>
    <t>1.1.2.2</t>
  </si>
  <si>
    <t>1.1.3</t>
  </si>
  <si>
    <t>1.1.4</t>
  </si>
  <si>
    <t>1.1.5</t>
  </si>
  <si>
    <t>1.1.6</t>
  </si>
  <si>
    <t>1.2</t>
  </si>
  <si>
    <t>1.2.1</t>
  </si>
  <si>
    <t>1.2.2</t>
  </si>
  <si>
    <t>1.2.3</t>
  </si>
  <si>
    <t>1.2.4</t>
  </si>
  <si>
    <t>1.2.5</t>
  </si>
  <si>
    <t>1.4</t>
  </si>
  <si>
    <t>1.5</t>
  </si>
  <si>
    <t>1.6</t>
  </si>
  <si>
    <t>1.7</t>
  </si>
  <si>
    <t>1.7.1</t>
  </si>
  <si>
    <t>1.7.2</t>
  </si>
  <si>
    <t>1.7.3</t>
  </si>
  <si>
    <t>1.8</t>
  </si>
  <si>
    <t>1.9</t>
  </si>
  <si>
    <t>1.8.1</t>
  </si>
  <si>
    <t>1.10</t>
  </si>
  <si>
    <t>1.11</t>
  </si>
  <si>
    <t>1.12</t>
  </si>
  <si>
    <t>1.13</t>
  </si>
  <si>
    <t>1.14</t>
  </si>
  <si>
    <t>Overdragelser</t>
  </si>
  <si>
    <t>1.14.1</t>
  </si>
  <si>
    <t>1.14.2</t>
  </si>
  <si>
    <t>2.1</t>
  </si>
  <si>
    <t>2.2</t>
  </si>
  <si>
    <t>2.2.1</t>
  </si>
  <si>
    <t>2.2.2</t>
  </si>
  <si>
    <t>2.2.3</t>
  </si>
  <si>
    <t>2.3</t>
  </si>
  <si>
    <t>2.3.1</t>
  </si>
  <si>
    <t>2.3.2</t>
  </si>
  <si>
    <t>Litra</t>
  </si>
  <si>
    <t>1.15</t>
  </si>
  <si>
    <t>Afterparty</t>
  </si>
  <si>
    <t>2.15</t>
  </si>
  <si>
    <t>Delantal</t>
  </si>
  <si>
    <t>I alt</t>
  </si>
  <si>
    <t>3 dages arrangement</t>
  </si>
  <si>
    <t>Revision</t>
  </si>
  <si>
    <t>Udført af:</t>
  </si>
  <si>
    <t>BJAN</t>
  </si>
  <si>
    <t>2.3.3</t>
  </si>
  <si>
    <t>2.3.4</t>
  </si>
  <si>
    <t>2.12</t>
  </si>
  <si>
    <t>Mad (Delantal er antal måtilder pr. enhed)</t>
  </si>
  <si>
    <t>Kommentarer</t>
  </si>
  <si>
    <t>1.16</t>
  </si>
  <si>
    <t>1.17</t>
  </si>
  <si>
    <t>Primitiv Camping</t>
  </si>
  <si>
    <t>Masselogi</t>
  </si>
  <si>
    <t>2.16</t>
  </si>
  <si>
    <t>2.17</t>
  </si>
  <si>
    <t>2.3.1.1</t>
  </si>
  <si>
    <t>Budgetforudsætning</t>
  </si>
  <si>
    <t>Trykning af forflyers</t>
  </si>
  <si>
    <t>1.1.7</t>
  </si>
  <si>
    <t>Revision:</t>
  </si>
  <si>
    <t>Dato:</t>
  </si>
  <si>
    <t>Rest</t>
  </si>
  <si>
    <t>1.1.8</t>
  </si>
  <si>
    <t>Forbrug / Indtægt (fra Hugo)</t>
  </si>
  <si>
    <t>1.1.8.2</t>
  </si>
  <si>
    <t>Refusion fra DGI</t>
  </si>
  <si>
    <t>Bankgebyrer</t>
  </si>
  <si>
    <t>2.3.5</t>
  </si>
  <si>
    <t>2.3.6</t>
  </si>
  <si>
    <t>Diverse</t>
  </si>
  <si>
    <t>Trykning af materiale til velkomstkuverter</t>
  </si>
  <si>
    <t>1.1.7.a</t>
  </si>
  <si>
    <t>1.18</t>
  </si>
  <si>
    <t>Drinks til afterparty</t>
  </si>
  <si>
    <t>1.1.8.b</t>
  </si>
  <si>
    <t>1.2.4.a</t>
  </si>
  <si>
    <t>Mad fredag frokost</t>
  </si>
  <si>
    <t>Aktiver</t>
  </si>
  <si>
    <t>Passiver</t>
  </si>
  <si>
    <t>Startkapital</t>
  </si>
  <si>
    <t>Bankbeholdning</t>
  </si>
  <si>
    <t>Kassebeholdning</t>
  </si>
  <si>
    <t>1.1  Callere</t>
  </si>
  <si>
    <t>2.1 Salg stadep.</t>
  </si>
  <si>
    <t>2.2 Sponsorer</t>
  </si>
  <si>
    <t>2.3 Dansere</t>
  </si>
  <si>
    <t>Beskrivelse</t>
  </si>
  <si>
    <t>Art</t>
  </si>
  <si>
    <t>ind/ud</t>
  </si>
  <si>
    <t>Dato</t>
  </si>
  <si>
    <t>Bilag</t>
  </si>
  <si>
    <t>Transport DK</t>
  </si>
  <si>
    <t>Tansport Udland</t>
  </si>
  <si>
    <t>overnatning</t>
  </si>
  <si>
    <t>Vand/kaffe/v. dans</t>
  </si>
  <si>
    <t>Dekoration</t>
  </si>
  <si>
    <t>Program tryk</t>
  </si>
  <si>
    <t>Falck/samaritter</t>
  </si>
  <si>
    <t>Kontor</t>
  </si>
  <si>
    <t>Årsbjælke</t>
  </si>
  <si>
    <t>Primitiv Camp</t>
  </si>
  <si>
    <t>Stadeplads</t>
  </si>
  <si>
    <t>Omtale/banner</t>
  </si>
  <si>
    <t>Danse Afgift</t>
  </si>
  <si>
    <t>Primi camp</t>
  </si>
  <si>
    <t xml:space="preserve">Andet </t>
  </si>
  <si>
    <t xml:space="preserve"> </t>
  </si>
  <si>
    <t>Regnskab</t>
  </si>
  <si>
    <t>4.1</t>
  </si>
  <si>
    <t>Skyldig badges</t>
  </si>
  <si>
    <t>Skyldig mad</t>
  </si>
  <si>
    <t>3.1</t>
  </si>
  <si>
    <t>Skyldig til dansere</t>
  </si>
  <si>
    <t>Aktiver i alt</t>
  </si>
  <si>
    <t>Passiver i alt</t>
  </si>
  <si>
    <t>Skyldig DGI-byen</t>
  </si>
  <si>
    <t>Overskud (+) / Underskud (-)</t>
  </si>
  <si>
    <t>Difference</t>
  </si>
  <si>
    <t>Tilgode hos DAASDC</t>
  </si>
  <si>
    <t>Bank</t>
  </si>
  <si>
    <t>Kasse</t>
  </si>
  <si>
    <t>Start</t>
  </si>
  <si>
    <t>Skyldig BCF</t>
  </si>
  <si>
    <t>1.17.a</t>
  </si>
  <si>
    <t>Udnyttelses-%</t>
  </si>
  <si>
    <t>Skyldig Dansk Røde Kors</t>
  </si>
  <si>
    <t>1.2.2.a</t>
  </si>
  <si>
    <t>Skyldig gave</t>
  </si>
  <si>
    <t>1.1.8.a</t>
  </si>
  <si>
    <t>Refusion fra DGI-byen</t>
  </si>
  <si>
    <t>Drinks til afterpaty</t>
  </si>
  <si>
    <t>Lån fra DAASDC</t>
  </si>
  <si>
    <t>Balance</t>
  </si>
  <si>
    <t>Skyldig DAASDC for badges</t>
  </si>
  <si>
    <t>Danish Convention</t>
  </si>
  <si>
    <t>Overnatning værelse</t>
  </si>
  <si>
    <t>y</t>
  </si>
  <si>
    <t>Gaver CSD-callere</t>
  </si>
  <si>
    <t>Callere/Cuere</t>
  </si>
  <si>
    <t>Fees/Honorar</t>
  </si>
  <si>
    <t>1.1.3.a</t>
  </si>
  <si>
    <t>Sengelinned</t>
  </si>
  <si>
    <t>1.1. Callere</t>
  </si>
  <si>
    <t>1.1 Callere</t>
  </si>
  <si>
    <t>Gaver CSD Callere</t>
  </si>
  <si>
    <t>Hjælpere</t>
  </si>
  <si>
    <t>Staff/Hjælpere</t>
  </si>
  <si>
    <t xml:space="preserve">T-shirt og tasker til salg </t>
  </si>
  <si>
    <t>Morgenmad</t>
  </si>
  <si>
    <t>Frokost</t>
  </si>
  <si>
    <t>Aftensmad</t>
  </si>
  <si>
    <t>Leje af Lounge</t>
  </si>
  <si>
    <t>Leje af hal</t>
  </si>
  <si>
    <t>Scene</t>
  </si>
  <si>
    <t>Rengøring og container</t>
  </si>
  <si>
    <t>Evt. toiletvogn</t>
  </si>
  <si>
    <t>Uforudsete udgifter</t>
  </si>
  <si>
    <t>Sponsorer til program</t>
  </si>
  <si>
    <t>Sponsorer til flyers</t>
  </si>
  <si>
    <t>T-shirt og tasker</t>
  </si>
  <si>
    <t>EU-convention hjælpefond</t>
  </si>
  <si>
    <t>Lydanlæg</t>
  </si>
  <si>
    <t>1.3</t>
  </si>
  <si>
    <t>1.3.2</t>
  </si>
  <si>
    <t>1.6.2</t>
  </si>
  <si>
    <t>1.6.3</t>
  </si>
  <si>
    <t>1.6.4</t>
  </si>
  <si>
    <t>1.10.1</t>
  </si>
  <si>
    <t>1.10.2</t>
  </si>
  <si>
    <t>1.10.3</t>
  </si>
  <si>
    <t>1.14.3</t>
  </si>
  <si>
    <t>1.14.4</t>
  </si>
  <si>
    <t>1.14.5</t>
  </si>
  <si>
    <t>1.19</t>
  </si>
  <si>
    <t>1.20</t>
  </si>
  <si>
    <t>1.21</t>
  </si>
  <si>
    <t>1.22</t>
  </si>
  <si>
    <t>1.23</t>
  </si>
  <si>
    <t>1.24</t>
  </si>
  <si>
    <t>1.2  Staff /hjælper</t>
  </si>
  <si>
    <t>1.2.3.a</t>
  </si>
  <si>
    <t>1.2 Staff/hjælper</t>
  </si>
  <si>
    <t>1.2 Staff7Hjælper</t>
  </si>
  <si>
    <t>1.3 Beklædning</t>
  </si>
  <si>
    <t>1.3.1</t>
  </si>
  <si>
    <t>1.3.3</t>
  </si>
  <si>
    <t>1.6.1</t>
  </si>
  <si>
    <t>T-shirt og taker til salg</t>
  </si>
  <si>
    <t>1.4 Deko/udsm.</t>
  </si>
  <si>
    <t>1.5 Hjemmeside</t>
  </si>
  <si>
    <t>1.6 Flyers</t>
  </si>
  <si>
    <t xml:space="preserve">1.7 Program </t>
  </si>
  <si>
    <t>Trykning af matrialer til velkomstkuverter</t>
  </si>
  <si>
    <t>1.7 Program</t>
  </si>
  <si>
    <t>1.8 Sikkerhed</t>
  </si>
  <si>
    <t>1.9 Kontorhold</t>
  </si>
  <si>
    <t>1.10 DAASDC</t>
  </si>
  <si>
    <t>1.11 Lotteri</t>
  </si>
  <si>
    <t>1.12 Open air</t>
  </si>
  <si>
    <t>Overdragelse</t>
  </si>
  <si>
    <t>1.14 mad</t>
  </si>
  <si>
    <t>Leje Lounge</t>
  </si>
  <si>
    <t>1.13 Overdragelse</t>
  </si>
  <si>
    <t>1.14 Mad</t>
  </si>
  <si>
    <t>1.15 Primi camp</t>
  </si>
  <si>
    <t>1.16 Masselogi</t>
  </si>
  <si>
    <t>1.17 Leje af hal</t>
  </si>
  <si>
    <t>1.18 Scene</t>
  </si>
  <si>
    <t>1.19 Rengøring o container</t>
  </si>
  <si>
    <t>Reng./Container</t>
  </si>
  <si>
    <t>1.20 Evt. toiletvogn</t>
  </si>
  <si>
    <t>Toiletvogn</t>
  </si>
  <si>
    <t>1.21 Lydanlæg</t>
  </si>
  <si>
    <t>1.22 Bankgebyrer</t>
  </si>
  <si>
    <t>1.23 EU-convention hjælpefond</t>
  </si>
  <si>
    <t>EU-Hjælpefond</t>
  </si>
  <si>
    <t>1.24 Uforudsete udgifter</t>
  </si>
  <si>
    <t>Uforu. Udgifter</t>
  </si>
  <si>
    <t>2.11 Lotteri</t>
  </si>
  <si>
    <t>2.11</t>
  </si>
  <si>
    <t>2.15Primi camp</t>
  </si>
  <si>
    <t>2.16 Masselogi</t>
  </si>
  <si>
    <t>2.23</t>
  </si>
  <si>
    <t>EU-hjælpefond</t>
  </si>
  <si>
    <t>2.22 Bankgebyrer</t>
  </si>
  <si>
    <t>2.22</t>
  </si>
  <si>
    <t>2.23 EU-Convetion hjælpefond</t>
  </si>
  <si>
    <t>2.24 Diverse</t>
  </si>
  <si>
    <t>2.24</t>
  </si>
  <si>
    <t>2.14</t>
  </si>
  <si>
    <t>2.14 Mad</t>
  </si>
  <si>
    <t>Bankgebyre</t>
  </si>
  <si>
    <t>Sponsorer til trykning</t>
  </si>
  <si>
    <t>1.1.3a</t>
  </si>
  <si>
    <t>sengelinned 75 kr pr prs + moms</t>
  </si>
  <si>
    <t>værelsespris 300 kr.  pr. nat + moms</t>
  </si>
  <si>
    <t>1.20.</t>
  </si>
  <si>
    <t>forventning 700 forhåndstilmeldt betaler ikke bjælke</t>
  </si>
  <si>
    <t>300 Ts af 75 kr + 200 tasker af 40 kr</t>
  </si>
  <si>
    <t xml:space="preserve">Idræts Efterskolen </t>
  </si>
  <si>
    <t>3 scener i Ikast Brande Arena</t>
  </si>
  <si>
    <t>Gulvvask Ikast.Brande Arena fredag og lørdag + 2 containere til affald</t>
  </si>
  <si>
    <t>2.14.1</t>
  </si>
  <si>
    <t>2.14.2</t>
  </si>
  <si>
    <t>2.14.3</t>
  </si>
  <si>
    <t>2.14.4</t>
  </si>
  <si>
    <t>15 callere á 400 euro</t>
  </si>
  <si>
    <t>alle callere caller ca. 8 timer. 22 kr. er prisen på en ½ l sodavand el. lign,</t>
  </si>
  <si>
    <t>callere/cuere og CSD callere i alt 40</t>
  </si>
  <si>
    <t>2 drikkevarer til alle calllere/cuere og CSD callere</t>
  </si>
  <si>
    <t>pris 32 kr. pr stk. + moms - 2000 kr rabat= 1500,-</t>
  </si>
  <si>
    <t>300 Ts á 32 kr. pr stk. + moms og 200 stk. tasker á 24 kr. pr. stk. + startgebyr</t>
  </si>
  <si>
    <t>bagtæppe, pynt og blomster til 6 scener</t>
  </si>
  <si>
    <t xml:space="preserve">2 fl. Rødvin til 3 prs. der oversætter </t>
  </si>
  <si>
    <t>8000 flyers incl. div. gebyrer</t>
  </si>
  <si>
    <t>incl. kuverter til forhåndstilmeldte</t>
  </si>
  <si>
    <t>reklame ved convention og EU convention</t>
  </si>
  <si>
    <t xml:space="preserve">Årsbjælker </t>
  </si>
  <si>
    <t>Badges dc</t>
  </si>
  <si>
    <t>Badges ec</t>
  </si>
  <si>
    <t>Fokost</t>
  </si>
  <si>
    <t>2.14.5</t>
  </si>
  <si>
    <t>Sandwich Søndag</t>
  </si>
  <si>
    <t>80+25+60+80+25+35 måltidspriser til callere/cuere + partner + 4x drikkevarer á 22 kr</t>
  </si>
  <si>
    <t>Sandwich søndag</t>
  </si>
  <si>
    <t xml:space="preserve">Masselogi </t>
  </si>
  <si>
    <t>kørsel til møder (kr. 1,5 pr. km)</t>
  </si>
  <si>
    <t xml:space="preserve">pris  for udstyr + strøm max 80 kr. pr. enhed </t>
  </si>
  <si>
    <t>x</t>
  </si>
  <si>
    <t>Samaritter incl. mad</t>
  </si>
  <si>
    <t>30+5 euro til fremtidsfond</t>
  </si>
  <si>
    <t>Skabelon til budget, budgetrevision, regnskab og bogføring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</si>
</sst>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(&quot;kr&quot;\ * #,##0.00_);_(&quot;kr&quot;\ * \(#,##0.00\);_(&quot;kr&quot;\ * &quot;-&quot;??_);_(@_)"/>
    <numFmt numFmtId="165" formatCode="_(* #,##0.00_);_(* \(#,##0.00\);_(* &quot;-&quot;??_);_(@_)"/>
    <numFmt numFmtId="166" formatCode="_(* #,##0_);_(* \(#,##0\);_(* &quot;-&quot;??_);_(@_)"/>
    <numFmt numFmtId="167" formatCode="dd/mm/yy;@"/>
    <numFmt numFmtId="168" formatCode="0.000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left"/>
    </xf>
    <xf numFmtId="166" fontId="0" fillId="0" borderId="0" xfId="1" applyNumberFormat="1" applyFont="1"/>
    <xf numFmtId="0" fontId="7" fillId="0" borderId="0" xfId="0" applyFont="1" applyBorder="1" applyAlignment="1"/>
    <xf numFmtId="0" fontId="7" fillId="0" borderId="0" xfId="0" applyFont="1" applyBorder="1" applyAlignment="1">
      <alignment vertical="top"/>
    </xf>
    <xf numFmtId="0" fontId="0" fillId="0" borderId="0" xfId="0" applyFill="1" applyBorder="1"/>
    <xf numFmtId="0" fontId="7" fillId="0" borderId="0" xfId="0" applyFont="1" applyBorder="1" applyAlignment="1">
      <alignment wrapText="1"/>
    </xf>
    <xf numFmtId="0" fontId="4" fillId="3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0" fillId="0" borderId="0" xfId="0" applyFill="1"/>
    <xf numFmtId="0" fontId="0" fillId="0" borderId="0" xfId="0" applyAlignment="1">
      <alignment horizontal="left" vertical="center"/>
    </xf>
    <xf numFmtId="167" fontId="0" fillId="0" borderId="0" xfId="0" applyNumberFormat="1" applyAlignment="1">
      <alignment horizontal="right"/>
    </xf>
    <xf numFmtId="0" fontId="5" fillId="0" borderId="0" xfId="0" applyFont="1" applyFill="1"/>
    <xf numFmtId="165" fontId="0" fillId="0" borderId="0" xfId="1" applyFont="1"/>
    <xf numFmtId="1" fontId="0" fillId="0" borderId="0" xfId="0" applyNumberFormat="1"/>
    <xf numFmtId="0" fontId="0" fillId="6" borderId="8" xfId="0" applyFill="1" applyBorder="1"/>
    <xf numFmtId="167" fontId="0" fillId="0" borderId="8" xfId="0" applyNumberFormat="1" applyBorder="1" applyAlignment="1">
      <alignment horizontal="right"/>
    </xf>
    <xf numFmtId="0" fontId="7" fillId="0" borderId="10" xfId="0" applyFont="1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 applyAlignment="1">
      <alignment wrapText="1"/>
    </xf>
    <xf numFmtId="0" fontId="4" fillId="0" borderId="10" xfId="0" applyFont="1" applyBorder="1" applyAlignment="1">
      <alignment horizontal="center" vertical="center"/>
    </xf>
    <xf numFmtId="0" fontId="3" fillId="0" borderId="0" xfId="0" applyFont="1"/>
    <xf numFmtId="164" fontId="3" fillId="0" borderId="0" xfId="2" applyFont="1"/>
    <xf numFmtId="164" fontId="3" fillId="0" borderId="0" xfId="2" applyFont="1" applyBorder="1"/>
    <xf numFmtId="2" fontId="3" fillId="0" borderId="0" xfId="0" applyNumberFormat="1" applyFont="1"/>
    <xf numFmtId="0" fontId="3" fillId="0" borderId="1" xfId="0" applyFont="1" applyBorder="1"/>
    <xf numFmtId="164" fontId="3" fillId="0" borderId="0" xfId="0" applyNumberFormat="1" applyFont="1"/>
    <xf numFmtId="2" fontId="10" fillId="0" borderId="0" xfId="0" applyNumberFormat="1" applyFont="1"/>
    <xf numFmtId="43" fontId="3" fillId="0" borderId="0" xfId="0" applyNumberFormat="1" applyFont="1"/>
    <xf numFmtId="164" fontId="3" fillId="0" borderId="0" xfId="2" applyFont="1" applyFill="1" applyProtection="1"/>
    <xf numFmtId="0" fontId="3" fillId="0" borderId="1" xfId="0" applyFont="1" applyFill="1" applyBorder="1" applyProtection="1"/>
    <xf numFmtId="164" fontId="3" fillId="0" borderId="0" xfId="2" applyFont="1" applyFill="1" applyBorder="1" applyProtection="1"/>
    <xf numFmtId="0" fontId="3" fillId="0" borderId="0" xfId="0" applyFont="1" applyFill="1" applyProtection="1"/>
    <xf numFmtId="0" fontId="8" fillId="0" borderId="0" xfId="0" applyFont="1" applyFill="1" applyProtection="1"/>
    <xf numFmtId="0" fontId="9" fillId="0" borderId="0" xfId="0" applyFont="1" applyFill="1" applyProtection="1"/>
    <xf numFmtId="0" fontId="3" fillId="0" borderId="0" xfId="0" applyFont="1" applyProtection="1"/>
    <xf numFmtId="0" fontId="3" fillId="0" borderId="13" xfId="0" applyFont="1" applyFill="1" applyBorder="1" applyProtection="1"/>
    <xf numFmtId="164" fontId="3" fillId="0" borderId="15" xfId="2" applyFont="1" applyFill="1" applyBorder="1" applyProtection="1"/>
    <xf numFmtId="0" fontId="3" fillId="0" borderId="16" xfId="0" applyFont="1" applyFill="1" applyBorder="1" applyProtection="1"/>
    <xf numFmtId="0" fontId="3" fillId="0" borderId="15" xfId="0" applyFont="1" applyFill="1" applyBorder="1" applyProtection="1"/>
    <xf numFmtId="0" fontId="2" fillId="0" borderId="15" xfId="0" applyFont="1" applyFill="1" applyBorder="1" applyProtection="1"/>
    <xf numFmtId="0" fontId="0" fillId="0" borderId="18" xfId="0" applyFill="1" applyBorder="1" applyProtection="1"/>
    <xf numFmtId="0" fontId="2" fillId="4" borderId="15" xfId="0" applyFont="1" applyFill="1" applyBorder="1" applyProtection="1"/>
    <xf numFmtId="0" fontId="2" fillId="0" borderId="18" xfId="0" applyFont="1" applyFill="1" applyBorder="1" applyProtection="1"/>
    <xf numFmtId="0" fontId="3" fillId="0" borderId="15" xfId="0" applyFont="1" applyBorder="1" applyProtection="1"/>
    <xf numFmtId="164" fontId="3" fillId="0" borderId="0" xfId="2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2" fontId="2" fillId="0" borderId="0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43" fontId="3" fillId="0" borderId="0" xfId="0" applyNumberFormat="1" applyFont="1" applyBorder="1" applyProtection="1">
      <protection locked="0"/>
    </xf>
    <xf numFmtId="0" fontId="3" fillId="0" borderId="0" xfId="0" applyFont="1" applyFill="1" applyProtection="1">
      <protection locked="0"/>
    </xf>
    <xf numFmtId="2" fontId="3" fillId="0" borderId="0" xfId="0" applyNumberFormat="1" applyFont="1" applyFill="1" applyProtection="1">
      <protection locked="0"/>
    </xf>
    <xf numFmtId="0" fontId="3" fillId="0" borderId="0" xfId="0" applyFont="1" applyProtection="1">
      <protection locked="0"/>
    </xf>
    <xf numFmtId="164" fontId="8" fillId="0" borderId="0" xfId="2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164" fontId="3" fillId="0" borderId="2" xfId="2" applyFont="1" applyFill="1" applyBorder="1" applyProtection="1">
      <protection locked="0"/>
    </xf>
    <xf numFmtId="164" fontId="3" fillId="0" borderId="0" xfId="2" applyFont="1" applyFill="1" applyAlignment="1" applyProtection="1">
      <alignment horizontal="left"/>
      <protection locked="0"/>
    </xf>
    <xf numFmtId="164" fontId="10" fillId="0" borderId="0" xfId="2" applyFon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164" fontId="9" fillId="0" borderId="0" xfId="2" applyFont="1" applyFill="1" applyBorder="1" applyProtection="1">
      <protection locked="0"/>
    </xf>
    <xf numFmtId="2" fontId="8" fillId="0" borderId="0" xfId="0" applyNumberFormat="1" applyFont="1" applyFill="1" applyProtection="1">
      <protection locked="0"/>
    </xf>
    <xf numFmtId="2" fontId="3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2" fontId="3" fillId="4" borderId="0" xfId="0" applyNumberFormat="1" applyFont="1" applyFill="1" applyProtection="1">
      <protection locked="0"/>
    </xf>
    <xf numFmtId="0" fontId="3" fillId="4" borderId="0" xfId="0" applyFont="1" applyFill="1" applyProtection="1">
      <protection locked="0"/>
    </xf>
    <xf numFmtId="2" fontId="8" fillId="0" borderId="0" xfId="0" applyNumberFormat="1" applyFont="1" applyProtection="1">
      <protection locked="0"/>
    </xf>
    <xf numFmtId="164" fontId="3" fillId="0" borderId="0" xfId="2" applyFont="1" applyBorder="1" applyProtection="1">
      <protection locked="0"/>
    </xf>
    <xf numFmtId="0" fontId="3" fillId="0" borderId="1" xfId="0" applyFont="1" applyBorder="1" applyProtection="1">
      <protection locked="0"/>
    </xf>
    <xf numFmtId="164" fontId="3" fillId="7" borderId="0" xfId="2" applyFont="1" applyFill="1" applyBorder="1" applyProtection="1">
      <protection locked="0"/>
    </xf>
    <xf numFmtId="0" fontId="3" fillId="7" borderId="1" xfId="0" applyFont="1" applyFill="1" applyBorder="1" applyProtection="1">
      <protection locked="0"/>
    </xf>
    <xf numFmtId="0" fontId="3" fillId="7" borderId="0" xfId="0" applyFont="1" applyFill="1" applyProtection="1">
      <protection locked="0"/>
    </xf>
    <xf numFmtId="168" fontId="3" fillId="0" borderId="0" xfId="0" applyNumberFormat="1" applyFont="1" applyProtection="1">
      <protection locked="0"/>
    </xf>
    <xf numFmtId="164" fontId="3" fillId="0" borderId="0" xfId="2" applyFont="1" applyProtection="1">
      <protection locked="0"/>
    </xf>
    <xf numFmtId="164" fontId="3" fillId="0" borderId="0" xfId="2" applyFont="1" applyFill="1" applyProtection="1">
      <protection locked="0"/>
    </xf>
    <xf numFmtId="3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4" fontId="3" fillId="7" borderId="0" xfId="2" applyFont="1" applyFill="1" applyProtection="1">
      <protection locked="0"/>
    </xf>
    <xf numFmtId="14" fontId="3" fillId="0" borderId="0" xfId="0" applyNumberFormat="1" applyFont="1" applyProtection="1">
      <protection locked="0"/>
    </xf>
    <xf numFmtId="43" fontId="3" fillId="0" borderId="0" xfId="0" applyNumberFormat="1" applyFont="1" applyProtection="1">
      <protection locked="0"/>
    </xf>
    <xf numFmtId="0" fontId="6" fillId="0" borderId="0" xfId="0" applyFont="1"/>
    <xf numFmtId="0" fontId="5" fillId="0" borderId="0" xfId="0" applyFont="1" applyAlignment="1">
      <alignment horizontal="right"/>
    </xf>
    <xf numFmtId="166" fontId="5" fillId="0" borderId="0" xfId="1" applyNumberFormat="1" applyFont="1"/>
    <xf numFmtId="165" fontId="5" fillId="0" borderId="0" xfId="1" applyFont="1"/>
    <xf numFmtId="0" fontId="5" fillId="6" borderId="8" xfId="0" applyFont="1" applyFill="1" applyBorder="1"/>
    <xf numFmtId="0" fontId="5" fillId="0" borderId="8" xfId="0" applyFont="1" applyBorder="1" applyAlignment="1">
      <alignment horizontal="right"/>
    </xf>
    <xf numFmtId="1" fontId="5" fillId="0" borderId="0" xfId="0" applyNumberFormat="1" applyFont="1"/>
    <xf numFmtId="166" fontId="5" fillId="0" borderId="13" xfId="1" applyNumberFormat="1" applyFont="1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5" fontId="5" fillId="0" borderId="0" xfId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66" fontId="6" fillId="0" borderId="0" xfId="1" applyNumberFormat="1" applyFo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wrapText="1"/>
    </xf>
    <xf numFmtId="0" fontId="5" fillId="0" borderId="3" xfId="0" applyFont="1" applyBorder="1" applyAlignment="1"/>
    <xf numFmtId="0" fontId="5" fillId="0" borderId="12" xfId="0" applyFont="1" applyBorder="1" applyAlignment="1">
      <alignment wrapText="1"/>
    </xf>
    <xf numFmtId="0" fontId="5" fillId="0" borderId="10" xfId="0" applyFont="1" applyBorder="1" applyAlignment="1">
      <alignment vertical="top" wrapText="1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166" fontId="7" fillId="0" borderId="0" xfId="1" applyNumberFormat="1" applyFont="1"/>
    <xf numFmtId="0" fontId="7" fillId="0" borderId="0" xfId="0" applyFont="1" applyFill="1"/>
    <xf numFmtId="165" fontId="7" fillId="0" borderId="0" xfId="1" applyFont="1"/>
    <xf numFmtId="0" fontId="7" fillId="6" borderId="8" xfId="0" applyFont="1" applyFill="1" applyBorder="1"/>
    <xf numFmtId="0" fontId="7" fillId="0" borderId="8" xfId="0" applyFont="1" applyBorder="1" applyAlignment="1">
      <alignment horizontal="right"/>
    </xf>
    <xf numFmtId="1" fontId="7" fillId="0" borderId="0" xfId="0" applyNumberFormat="1" applyFont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166" fontId="7" fillId="2" borderId="8" xfId="1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165" fontId="7" fillId="2" borderId="8" xfId="1" applyFont="1" applyFill="1" applyBorder="1" applyAlignment="1">
      <alignment horizontal="center" vertical="top" wrapText="1"/>
    </xf>
    <xf numFmtId="1" fontId="7" fillId="2" borderId="8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166" fontId="7" fillId="0" borderId="0" xfId="1" applyNumberFormat="1" applyFont="1" applyBorder="1" applyAlignment="1">
      <alignment horizontal="center" vertical="top" wrapText="1"/>
    </xf>
    <xf numFmtId="165" fontId="7" fillId="0" borderId="0" xfId="1" applyFont="1" applyAlignment="1">
      <alignment vertical="top" wrapText="1"/>
    </xf>
    <xf numFmtId="1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3" xfId="0" applyFont="1" applyBorder="1" applyProtection="1">
      <protection locked="0"/>
    </xf>
    <xf numFmtId="0" fontId="7" fillId="0" borderId="4" xfId="0" applyFont="1" applyBorder="1" applyProtection="1">
      <protection locked="0"/>
    </xf>
    <xf numFmtId="166" fontId="7" fillId="0" borderId="5" xfId="1" applyNumberFormat="1" applyFont="1" applyBorder="1"/>
    <xf numFmtId="165" fontId="7" fillId="0" borderId="3" xfId="1" applyFont="1" applyBorder="1"/>
    <xf numFmtId="165" fontId="7" fillId="0" borderId="4" xfId="1" applyFont="1" applyBorder="1"/>
    <xf numFmtId="1" fontId="7" fillId="0" borderId="5" xfId="0" applyNumberFormat="1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1" xfId="0" applyFont="1" applyBorder="1" applyProtection="1">
      <protection locked="0"/>
    </xf>
    <xf numFmtId="0" fontId="7" fillId="0" borderId="0" xfId="0" applyFont="1" applyBorder="1" applyProtection="1">
      <protection locked="0"/>
    </xf>
    <xf numFmtId="166" fontId="7" fillId="0" borderId="2" xfId="1" applyNumberFormat="1" applyFont="1" applyBorder="1"/>
    <xf numFmtId="165" fontId="7" fillId="0" borderId="1" xfId="1" applyFont="1" applyBorder="1"/>
    <xf numFmtId="165" fontId="7" fillId="0" borderId="0" xfId="1" applyFont="1" applyBorder="1"/>
    <xf numFmtId="1" fontId="7" fillId="0" borderId="2" xfId="0" applyNumberFormat="1" applyFont="1" applyBorder="1"/>
    <xf numFmtId="0" fontId="7" fillId="0" borderId="0" xfId="0" applyFont="1" applyFill="1" applyBorder="1"/>
    <xf numFmtId="0" fontId="7" fillId="0" borderId="0" xfId="0" applyFont="1" applyFill="1" applyBorder="1" applyProtection="1">
      <protection locked="0"/>
    </xf>
    <xf numFmtId="0" fontId="7" fillId="5" borderId="0" xfId="0" applyFont="1" applyFill="1"/>
    <xf numFmtId="165" fontId="7" fillId="0" borderId="1" xfId="1" applyFont="1" applyFill="1" applyBorder="1"/>
    <xf numFmtId="166" fontId="7" fillId="0" borderId="0" xfId="0" applyNumberFormat="1" applyFont="1" applyBorder="1" applyProtection="1">
      <protection locked="0"/>
    </xf>
    <xf numFmtId="0" fontId="7" fillId="3" borderId="6" xfId="0" applyFont="1" applyFill="1" applyBorder="1"/>
    <xf numFmtId="0" fontId="7" fillId="3" borderId="7" xfId="0" applyFont="1" applyFill="1" applyBorder="1"/>
    <xf numFmtId="0" fontId="7" fillId="3" borderId="9" xfId="0" applyFont="1" applyFill="1" applyBorder="1"/>
    <xf numFmtId="166" fontId="4" fillId="0" borderId="8" xfId="1" applyNumberFormat="1" applyFont="1" applyBorder="1"/>
    <xf numFmtId="165" fontId="4" fillId="0" borderId="8" xfId="1" applyFont="1" applyBorder="1"/>
    <xf numFmtId="1" fontId="7" fillId="0" borderId="14" xfId="0" applyNumberFormat="1" applyFont="1" applyBorder="1"/>
    <xf numFmtId="166" fontId="7" fillId="0" borderId="0" xfId="1" applyNumberFormat="1" applyFont="1" applyBorder="1"/>
    <xf numFmtId="165" fontId="7" fillId="0" borderId="13" xfId="1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9" xfId="0" applyFont="1" applyBorder="1"/>
    <xf numFmtId="166" fontId="4" fillId="0" borderId="9" xfId="1" applyNumberFormat="1" applyFont="1" applyBorder="1"/>
    <xf numFmtId="165" fontId="7" fillId="0" borderId="7" xfId="1" applyFont="1" applyBorder="1"/>
    <xf numFmtId="1" fontId="7" fillId="0" borderId="9" xfId="0" applyNumberFormat="1" applyFont="1" applyBorder="1"/>
    <xf numFmtId="166" fontId="7" fillId="0" borderId="4" xfId="1" applyNumberFormat="1" applyFont="1" applyBorder="1"/>
    <xf numFmtId="0" fontId="7" fillId="0" borderId="4" xfId="0" applyFont="1" applyFill="1" applyBorder="1"/>
    <xf numFmtId="165" fontId="7" fillId="0" borderId="5" xfId="1" applyFont="1" applyBorder="1"/>
    <xf numFmtId="165" fontId="7" fillId="0" borderId="2" xfId="1" applyFont="1" applyBorder="1"/>
    <xf numFmtId="0" fontId="7" fillId="0" borderId="17" xfId="0" applyFont="1" applyBorder="1"/>
    <xf numFmtId="0" fontId="7" fillId="0" borderId="13" xfId="0" applyFont="1" applyBorder="1"/>
    <xf numFmtId="166" fontId="7" fillId="0" borderId="13" xfId="1" applyNumberFormat="1" applyFont="1" applyBorder="1"/>
    <xf numFmtId="0" fontId="7" fillId="0" borderId="13" xfId="0" applyFont="1" applyFill="1" applyBorder="1"/>
    <xf numFmtId="165" fontId="7" fillId="0" borderId="14" xfId="1" applyFont="1" applyBorder="1"/>
    <xf numFmtId="166" fontId="7" fillId="0" borderId="7" xfId="1" applyNumberFormat="1" applyFont="1" applyBorder="1"/>
    <xf numFmtId="0" fontId="7" fillId="0" borderId="7" xfId="0" applyFont="1" applyFill="1" applyBorder="1"/>
    <xf numFmtId="165" fontId="7" fillId="0" borderId="9" xfId="1" applyFont="1" applyBorder="1"/>
    <xf numFmtId="165" fontId="4" fillId="2" borderId="6" xfId="1" applyFont="1" applyFill="1" applyBorder="1" applyAlignment="1">
      <alignment horizontal="center" vertical="center" wrapText="1"/>
    </xf>
    <xf numFmtId="165" fontId="4" fillId="2" borderId="7" xfId="1" applyFont="1" applyFill="1" applyBorder="1" applyAlignment="1">
      <alignment horizontal="center" vertical="center" wrapText="1"/>
    </xf>
    <xf numFmtId="165" fontId="4" fillId="2" borderId="9" xfId="1" applyFont="1" applyFill="1" applyBorder="1" applyAlignment="1">
      <alignment horizontal="center" vertical="center" wrapText="1"/>
    </xf>
    <xf numFmtId="0" fontId="5" fillId="0" borderId="0" xfId="0" quotePrefix="1" applyFont="1" applyAlignment="1"/>
    <xf numFmtId="0" fontId="5" fillId="0" borderId="0" xfId="0" applyFont="1" applyAlignment="1"/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</cellXfs>
  <cellStyles count="3">
    <cellStyle name="1000-sep (2 dec)" xfId="1" builtinId="3"/>
    <cellStyle name="Normal" xfId="0" builtinId="0"/>
    <cellStyle name="Valuta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5"/>
  <sheetViews>
    <sheetView tabSelected="1" workbookViewId="0">
      <pane ySplit="8" topLeftCell="A9" activePane="bottomLeft" state="frozen"/>
      <selection pane="bottomLeft" activeCell="N23" sqref="N23"/>
    </sheetView>
  </sheetViews>
  <sheetFormatPr defaultRowHeight="12.75"/>
  <cols>
    <col min="1" max="1" width="10.140625" bestFit="1" customWidth="1"/>
    <col min="3" max="3" width="5.42578125" customWidth="1"/>
    <col min="4" max="4" width="13.28515625" customWidth="1"/>
    <col min="5" max="5" width="11.7109375" bestFit="1" customWidth="1"/>
    <col min="9" max="9" width="10.140625" customWidth="1"/>
    <col min="10" max="10" width="12.7109375" style="4" bestFit="1" customWidth="1"/>
    <col min="11" max="11" width="4" style="18" customWidth="1"/>
    <col min="12" max="12" width="11.28515625" style="22" bestFit="1" customWidth="1"/>
    <col min="13" max="13" width="11.7109375" style="22" customWidth="1"/>
    <col min="14" max="14" width="10.85546875" style="23" customWidth="1"/>
  </cols>
  <sheetData>
    <row r="1" spans="1:14">
      <c r="I1" s="20"/>
      <c r="M1" s="24" t="s">
        <v>101</v>
      </c>
      <c r="N1" s="25">
        <v>40436</v>
      </c>
    </row>
    <row r="2" spans="1:14" ht="15.75">
      <c r="A2" s="92" t="s">
        <v>175</v>
      </c>
      <c r="B2" s="2"/>
      <c r="C2" s="2"/>
      <c r="D2" s="92" t="s">
        <v>312</v>
      </c>
      <c r="E2" s="2"/>
      <c r="F2" s="2"/>
      <c r="G2" s="2"/>
      <c r="H2" s="2"/>
      <c r="I2" s="93"/>
      <c r="J2" s="94"/>
      <c r="K2" s="21"/>
      <c r="L2" s="95"/>
      <c r="M2" s="96" t="s">
        <v>100</v>
      </c>
      <c r="N2" s="97">
        <v>0</v>
      </c>
    </row>
    <row r="3" spans="1:14">
      <c r="A3" s="119"/>
      <c r="B3" s="119"/>
      <c r="C3" s="119"/>
      <c r="D3" s="119"/>
      <c r="E3" s="119"/>
      <c r="F3" s="119"/>
      <c r="G3" s="119"/>
      <c r="H3" s="119"/>
      <c r="I3" s="120"/>
      <c r="J3" s="121"/>
      <c r="K3" s="122"/>
      <c r="L3" s="123"/>
      <c r="M3" s="124" t="s">
        <v>83</v>
      </c>
      <c r="N3" s="125" t="s">
        <v>84</v>
      </c>
    </row>
    <row r="4" spans="1:14">
      <c r="A4" s="119"/>
      <c r="B4" s="119"/>
      <c r="C4" s="119"/>
      <c r="D4" s="119"/>
      <c r="E4" s="119"/>
      <c r="F4" s="119"/>
      <c r="G4" s="119"/>
      <c r="H4" s="119"/>
      <c r="I4" s="119"/>
      <c r="J4" s="121"/>
      <c r="K4" s="122"/>
      <c r="L4" s="123"/>
      <c r="M4" s="123"/>
      <c r="N4" s="126"/>
    </row>
    <row r="5" spans="1:14" ht="12.75" customHeight="1">
      <c r="A5" s="119"/>
      <c r="B5" s="119"/>
      <c r="C5" s="119"/>
      <c r="D5" s="119"/>
      <c r="E5" s="119"/>
      <c r="F5" s="119"/>
      <c r="G5" s="119"/>
      <c r="H5" s="119"/>
      <c r="I5" s="119"/>
      <c r="J5" s="121"/>
      <c r="K5" s="122"/>
      <c r="L5" s="123"/>
      <c r="M5" s="123"/>
      <c r="N5" s="126"/>
    </row>
    <row r="6" spans="1:14" ht="16.5" customHeight="1">
      <c r="A6" s="119"/>
      <c r="B6" s="119"/>
      <c r="C6" s="119"/>
      <c r="D6" s="119"/>
      <c r="E6" s="119"/>
      <c r="F6" s="119"/>
      <c r="G6" s="197" t="s">
        <v>81</v>
      </c>
      <c r="H6" s="198"/>
      <c r="I6" s="198"/>
      <c r="J6" s="199"/>
      <c r="K6" s="127"/>
      <c r="L6" s="189" t="s">
        <v>148</v>
      </c>
      <c r="M6" s="190"/>
      <c r="N6" s="191"/>
    </row>
    <row r="7" spans="1:14">
      <c r="A7" s="119"/>
      <c r="B7" s="119"/>
      <c r="C7" s="119"/>
      <c r="D7" s="119"/>
      <c r="E7" s="119"/>
      <c r="F7" s="119"/>
      <c r="G7" s="119"/>
      <c r="H7" s="119"/>
      <c r="I7" s="119"/>
      <c r="J7" s="121"/>
      <c r="K7" s="122"/>
      <c r="L7" s="123"/>
      <c r="M7" s="123"/>
      <c r="N7" s="126"/>
    </row>
    <row r="8" spans="1:14" s="1" customFormat="1" ht="38.25">
      <c r="A8" s="119" t="s">
        <v>75</v>
      </c>
      <c r="B8" s="128"/>
      <c r="C8" s="128"/>
      <c r="D8" s="128"/>
      <c r="E8" s="128"/>
      <c r="F8" s="129"/>
      <c r="G8" s="130" t="s">
        <v>23</v>
      </c>
      <c r="H8" s="130" t="s">
        <v>79</v>
      </c>
      <c r="I8" s="130" t="s">
        <v>24</v>
      </c>
      <c r="J8" s="131" t="s">
        <v>80</v>
      </c>
      <c r="K8" s="132"/>
      <c r="L8" s="133" t="s">
        <v>104</v>
      </c>
      <c r="M8" s="133" t="s">
        <v>102</v>
      </c>
      <c r="N8" s="134" t="s">
        <v>165</v>
      </c>
    </row>
    <row r="9" spans="1:14" s="1" customFormat="1">
      <c r="A9" s="128"/>
      <c r="B9" s="128"/>
      <c r="C9" s="128"/>
      <c r="D9" s="128"/>
      <c r="E9" s="128"/>
      <c r="F9" s="129"/>
      <c r="G9" s="135"/>
      <c r="H9" s="135"/>
      <c r="I9" s="135"/>
      <c r="J9" s="136"/>
      <c r="K9" s="132"/>
      <c r="L9" s="137"/>
      <c r="M9" s="137"/>
      <c r="N9" s="138"/>
    </row>
    <row r="10" spans="1:14">
      <c r="A10" s="139">
        <v>1</v>
      </c>
      <c r="B10" s="194" t="s">
        <v>0</v>
      </c>
      <c r="C10" s="195"/>
      <c r="D10" s="195"/>
      <c r="E10" s="196"/>
      <c r="F10" s="119"/>
      <c r="G10" s="119"/>
      <c r="H10" s="119"/>
      <c r="I10" s="119"/>
      <c r="J10" s="121"/>
      <c r="K10" s="122"/>
      <c r="L10" s="123"/>
      <c r="M10" s="123"/>
      <c r="N10" s="126"/>
    </row>
    <row r="11" spans="1:14">
      <c r="A11" s="119" t="s">
        <v>35</v>
      </c>
      <c r="B11" s="140"/>
      <c r="C11" s="141" t="s">
        <v>179</v>
      </c>
      <c r="D11" s="141"/>
      <c r="E11" s="142"/>
      <c r="F11" s="119"/>
      <c r="G11" s="143"/>
      <c r="H11" s="144"/>
      <c r="I11" s="144"/>
      <c r="J11" s="145"/>
      <c r="K11" s="122"/>
      <c r="L11" s="146"/>
      <c r="M11" s="147"/>
      <c r="N11" s="148"/>
    </row>
    <row r="12" spans="1:14">
      <c r="A12" s="119" t="s">
        <v>36</v>
      </c>
      <c r="B12" s="149"/>
      <c r="C12" s="150"/>
      <c r="D12" s="150" t="s">
        <v>180</v>
      </c>
      <c r="E12" s="151"/>
      <c r="F12" s="119"/>
      <c r="G12" s="152">
        <v>15</v>
      </c>
      <c r="H12" s="153">
        <v>1</v>
      </c>
      <c r="I12" s="153">
        <v>3000</v>
      </c>
      <c r="J12" s="154">
        <f t="shared" ref="J12:J76" si="0">+G12*H12*I12</f>
        <v>45000</v>
      </c>
      <c r="K12" s="122"/>
      <c r="L12" s="155">
        <f>-Bogføring!F266</f>
        <v>0</v>
      </c>
      <c r="M12" s="156">
        <f>+J12-L12</f>
        <v>45000</v>
      </c>
      <c r="N12" s="157">
        <f>+L12*100/J12</f>
        <v>0</v>
      </c>
    </row>
    <row r="13" spans="1:14">
      <c r="A13" s="119" t="s">
        <v>37</v>
      </c>
      <c r="B13" s="149"/>
      <c r="C13" s="150"/>
      <c r="D13" s="150" t="s">
        <v>2</v>
      </c>
      <c r="E13" s="151" t="s">
        <v>25</v>
      </c>
      <c r="F13" s="119"/>
      <c r="G13" s="152">
        <v>3</v>
      </c>
      <c r="H13" s="153">
        <v>1</v>
      </c>
      <c r="I13" s="153">
        <v>2000</v>
      </c>
      <c r="J13" s="154">
        <f t="shared" si="0"/>
        <v>6000</v>
      </c>
      <c r="K13" s="122"/>
      <c r="L13" s="155">
        <f>-Bogføring!G266</f>
        <v>0</v>
      </c>
      <c r="M13" s="156">
        <f t="shared" ref="M13:M23" si="1">+J13-L13</f>
        <v>6000</v>
      </c>
      <c r="N13" s="157">
        <f t="shared" ref="N13:N23" si="2">+L13*100/J13</f>
        <v>0</v>
      </c>
    </row>
    <row r="14" spans="1:14">
      <c r="A14" s="119" t="s">
        <v>38</v>
      </c>
      <c r="B14" s="149"/>
      <c r="C14" s="150"/>
      <c r="D14" s="150"/>
      <c r="E14" s="151" t="s">
        <v>26</v>
      </c>
      <c r="F14" s="119"/>
      <c r="G14" s="152">
        <v>12</v>
      </c>
      <c r="H14" s="153">
        <v>1.8</v>
      </c>
      <c r="I14" s="153">
        <v>3000</v>
      </c>
      <c r="J14" s="154">
        <f t="shared" si="0"/>
        <v>64800.000000000007</v>
      </c>
      <c r="K14" s="122"/>
      <c r="L14" s="155">
        <f>-Bogføring!H266</f>
        <v>0</v>
      </c>
      <c r="M14" s="156">
        <f t="shared" si="1"/>
        <v>64800.000000000007</v>
      </c>
      <c r="N14" s="157">
        <f t="shared" si="2"/>
        <v>0</v>
      </c>
    </row>
    <row r="15" spans="1:14">
      <c r="A15" s="119" t="s">
        <v>39</v>
      </c>
      <c r="B15" s="149"/>
      <c r="C15" s="150"/>
      <c r="D15" s="150" t="s">
        <v>176</v>
      </c>
      <c r="E15" s="151"/>
      <c r="F15" s="119"/>
      <c r="G15" s="152">
        <v>15</v>
      </c>
      <c r="H15" s="153">
        <v>2</v>
      </c>
      <c r="I15" s="153">
        <v>375</v>
      </c>
      <c r="J15" s="154">
        <f t="shared" si="0"/>
        <v>11250</v>
      </c>
      <c r="K15" s="122"/>
      <c r="L15" s="155">
        <f>-Bogføring!I266</f>
        <v>0</v>
      </c>
      <c r="M15" s="156">
        <f t="shared" si="1"/>
        <v>11250</v>
      </c>
      <c r="N15" s="157">
        <f t="shared" si="2"/>
        <v>0</v>
      </c>
    </row>
    <row r="16" spans="1:14">
      <c r="A16" s="119" t="s">
        <v>181</v>
      </c>
      <c r="B16" s="149"/>
      <c r="C16" s="150"/>
      <c r="D16" s="158" t="s">
        <v>182</v>
      </c>
      <c r="E16" s="151"/>
      <c r="F16" s="119"/>
      <c r="G16" s="152">
        <v>28</v>
      </c>
      <c r="H16" s="153">
        <v>1</v>
      </c>
      <c r="I16" s="153">
        <v>93.75</v>
      </c>
      <c r="J16" s="154">
        <f t="shared" si="0"/>
        <v>2625</v>
      </c>
      <c r="K16" s="122"/>
      <c r="L16" s="155">
        <f>-Bogføring!J266</f>
        <v>0</v>
      </c>
      <c r="M16" s="156">
        <f t="shared" si="1"/>
        <v>2625</v>
      </c>
      <c r="N16" s="157">
        <f t="shared" si="2"/>
        <v>0</v>
      </c>
    </row>
    <row r="17" spans="1:14">
      <c r="A17" s="119" t="s">
        <v>40</v>
      </c>
      <c r="B17" s="149"/>
      <c r="C17" s="150"/>
      <c r="D17" s="150" t="s">
        <v>88</v>
      </c>
      <c r="E17" s="151"/>
      <c r="F17" s="119"/>
      <c r="G17" s="152">
        <v>28</v>
      </c>
      <c r="H17" s="159">
        <v>1</v>
      </c>
      <c r="I17" s="159">
        <v>393</v>
      </c>
      <c r="J17" s="154">
        <f t="shared" si="0"/>
        <v>11004</v>
      </c>
      <c r="K17" s="122"/>
      <c r="L17" s="155">
        <f>-Bogføring!K266</f>
        <v>0</v>
      </c>
      <c r="M17" s="156">
        <f t="shared" si="1"/>
        <v>11004</v>
      </c>
      <c r="N17" s="157">
        <f t="shared" si="2"/>
        <v>0</v>
      </c>
    </row>
    <row r="18" spans="1:14">
      <c r="A18" s="119" t="s">
        <v>41</v>
      </c>
      <c r="B18" s="149"/>
      <c r="C18" s="150"/>
      <c r="D18" s="150" t="s">
        <v>3</v>
      </c>
      <c r="E18" s="151"/>
      <c r="F18" s="119"/>
      <c r="G18" s="152">
        <v>15</v>
      </c>
      <c r="H18" s="159">
        <v>8</v>
      </c>
      <c r="I18" s="159">
        <v>22</v>
      </c>
      <c r="J18" s="154">
        <f t="shared" si="0"/>
        <v>2640</v>
      </c>
      <c r="K18" s="122"/>
      <c r="L18" s="155">
        <f>-Bogføring!L266</f>
        <v>0</v>
      </c>
      <c r="M18" s="156">
        <f t="shared" si="1"/>
        <v>2640</v>
      </c>
      <c r="N18" s="157">
        <f t="shared" si="2"/>
        <v>0</v>
      </c>
    </row>
    <row r="19" spans="1:14">
      <c r="A19" s="119" t="s">
        <v>42</v>
      </c>
      <c r="B19" s="149"/>
      <c r="C19" s="150"/>
      <c r="D19" s="150" t="s">
        <v>30</v>
      </c>
      <c r="E19" s="151"/>
      <c r="F19" s="119"/>
      <c r="G19" s="152">
        <v>15</v>
      </c>
      <c r="H19" s="159">
        <v>1</v>
      </c>
      <c r="I19" s="159">
        <v>130</v>
      </c>
      <c r="J19" s="154">
        <f t="shared" si="0"/>
        <v>1950</v>
      </c>
      <c r="K19" s="122"/>
      <c r="L19" s="155">
        <f>-+Bogføring!M266</f>
        <v>0</v>
      </c>
      <c r="M19" s="156">
        <f t="shared" si="1"/>
        <v>1950</v>
      </c>
      <c r="N19" s="157">
        <f t="shared" si="2"/>
        <v>0</v>
      </c>
    </row>
    <row r="20" spans="1:14">
      <c r="A20" s="119" t="s">
        <v>112</v>
      </c>
      <c r="B20" s="149"/>
      <c r="C20" s="150"/>
      <c r="D20" s="158" t="s">
        <v>178</v>
      </c>
      <c r="E20" s="151"/>
      <c r="F20" s="119"/>
      <c r="G20" s="152">
        <v>10</v>
      </c>
      <c r="H20" s="159">
        <v>1</v>
      </c>
      <c r="I20" s="159">
        <v>130</v>
      </c>
      <c r="J20" s="154">
        <f t="shared" si="0"/>
        <v>1300</v>
      </c>
      <c r="K20" s="160"/>
      <c r="L20" s="155">
        <f>-+Bogføring!N266</f>
        <v>0</v>
      </c>
      <c r="M20" s="156">
        <f t="shared" si="1"/>
        <v>1300</v>
      </c>
      <c r="N20" s="157">
        <f t="shared" si="2"/>
        <v>0</v>
      </c>
    </row>
    <row r="21" spans="1:14">
      <c r="A21" s="119" t="s">
        <v>103</v>
      </c>
      <c r="B21" s="149"/>
      <c r="C21" s="150"/>
      <c r="D21" s="158" t="s">
        <v>77</v>
      </c>
      <c r="E21" s="151"/>
      <c r="F21" s="119"/>
      <c r="G21" s="152">
        <v>38</v>
      </c>
      <c r="H21" s="159">
        <v>1</v>
      </c>
      <c r="I21" s="159">
        <v>55</v>
      </c>
      <c r="J21" s="154">
        <f t="shared" si="0"/>
        <v>2090</v>
      </c>
      <c r="K21" s="160"/>
      <c r="L21" s="155">
        <f>-Bogføring!O266</f>
        <v>0</v>
      </c>
      <c r="M21" s="156">
        <f t="shared" si="1"/>
        <v>2090</v>
      </c>
      <c r="N21" s="157">
        <f t="shared" si="2"/>
        <v>0</v>
      </c>
    </row>
    <row r="22" spans="1:14">
      <c r="A22" s="119" t="s">
        <v>115</v>
      </c>
      <c r="B22" s="149"/>
      <c r="C22" s="150"/>
      <c r="D22" s="158" t="s">
        <v>114</v>
      </c>
      <c r="E22" s="151"/>
      <c r="F22" s="119"/>
      <c r="G22" s="152">
        <v>38</v>
      </c>
      <c r="H22" s="159">
        <v>2</v>
      </c>
      <c r="I22" s="159">
        <v>22</v>
      </c>
      <c r="J22" s="154">
        <f t="shared" si="0"/>
        <v>1672</v>
      </c>
      <c r="K22" s="160"/>
      <c r="L22" s="155">
        <f>-Bogføring!P266</f>
        <v>0</v>
      </c>
      <c r="M22" s="156">
        <f t="shared" si="1"/>
        <v>1672</v>
      </c>
      <c r="N22" s="157">
        <f t="shared" si="2"/>
        <v>0</v>
      </c>
    </row>
    <row r="23" spans="1:14">
      <c r="A23" s="119" t="s">
        <v>105</v>
      </c>
      <c r="B23" s="149"/>
      <c r="C23" s="150"/>
      <c r="D23" s="158" t="s">
        <v>106</v>
      </c>
      <c r="E23" s="151"/>
      <c r="F23" s="119"/>
      <c r="G23" s="152"/>
      <c r="H23" s="159"/>
      <c r="I23" s="159"/>
      <c r="J23" s="154"/>
      <c r="K23" s="122"/>
      <c r="L23" s="155">
        <f>-Bogføring!Q266</f>
        <v>0</v>
      </c>
      <c r="M23" s="156">
        <f t="shared" si="1"/>
        <v>0</v>
      </c>
      <c r="N23" s="157" t="e">
        <f t="shared" si="2"/>
        <v>#DIV/0!</v>
      </c>
    </row>
    <row r="24" spans="1:14">
      <c r="A24" s="119"/>
      <c r="B24" s="149"/>
      <c r="C24" s="150"/>
      <c r="D24" s="158"/>
      <c r="E24" s="151"/>
      <c r="F24" s="119"/>
      <c r="G24" s="152"/>
      <c r="H24" s="159"/>
      <c r="I24" s="159"/>
      <c r="J24" s="154"/>
      <c r="K24" s="122"/>
      <c r="L24" s="155"/>
      <c r="M24" s="156"/>
      <c r="N24" s="157"/>
    </row>
    <row r="25" spans="1:14">
      <c r="A25" s="119" t="s">
        <v>43</v>
      </c>
      <c r="B25" s="149"/>
      <c r="C25" s="150" t="s">
        <v>187</v>
      </c>
      <c r="D25" s="150"/>
      <c r="E25" s="151"/>
      <c r="F25" s="119"/>
      <c r="G25" s="152"/>
      <c r="H25" s="153"/>
      <c r="I25" s="153"/>
      <c r="J25" s="154"/>
      <c r="K25" s="122"/>
      <c r="L25" s="155"/>
      <c r="M25" s="156"/>
      <c r="N25" s="157"/>
    </row>
    <row r="26" spans="1:14">
      <c r="A26" s="119" t="s">
        <v>45</v>
      </c>
      <c r="B26" s="149"/>
      <c r="C26" s="150"/>
      <c r="D26" s="150" t="s">
        <v>2</v>
      </c>
      <c r="E26" s="151"/>
      <c r="F26" s="119"/>
      <c r="G26" s="152">
        <v>1</v>
      </c>
      <c r="H26" s="153">
        <v>1</v>
      </c>
      <c r="I26" s="153">
        <v>5100</v>
      </c>
      <c r="J26" s="154">
        <f t="shared" si="0"/>
        <v>5100</v>
      </c>
      <c r="K26" s="122"/>
      <c r="L26" s="161">
        <f>-Bogføring!R266</f>
        <v>0</v>
      </c>
      <c r="M26" s="156">
        <f t="shared" ref="M26:M30" si="3">+J26-L26</f>
        <v>5100</v>
      </c>
      <c r="N26" s="157">
        <f t="shared" ref="N26:N30" si="4">+L26*100/J26</f>
        <v>0</v>
      </c>
    </row>
    <row r="27" spans="1:14">
      <c r="A27" s="119" t="s">
        <v>46</v>
      </c>
      <c r="B27" s="149"/>
      <c r="C27" s="150"/>
      <c r="D27" s="158" t="s">
        <v>117</v>
      </c>
      <c r="E27" s="151"/>
      <c r="F27" s="119"/>
      <c r="G27" s="152">
        <v>50</v>
      </c>
      <c r="H27" s="153">
        <v>1</v>
      </c>
      <c r="I27" s="159">
        <v>42</v>
      </c>
      <c r="J27" s="154">
        <f>+G27*I27</f>
        <v>2100</v>
      </c>
      <c r="K27" s="160"/>
      <c r="L27" s="161">
        <f>-Bogføring!S266</f>
        <v>0</v>
      </c>
      <c r="M27" s="156">
        <f t="shared" si="3"/>
        <v>2100</v>
      </c>
      <c r="N27" s="157">
        <f t="shared" si="4"/>
        <v>0</v>
      </c>
    </row>
    <row r="28" spans="1:14">
      <c r="A28" s="119" t="s">
        <v>47</v>
      </c>
      <c r="B28" s="149"/>
      <c r="C28" s="150"/>
      <c r="D28" s="158" t="s">
        <v>77</v>
      </c>
      <c r="E28" s="151"/>
      <c r="F28" s="119"/>
      <c r="G28" s="152"/>
      <c r="H28" s="153"/>
      <c r="I28" s="153"/>
      <c r="J28" s="154">
        <f t="shared" si="0"/>
        <v>0</v>
      </c>
      <c r="K28" s="122"/>
      <c r="L28" s="155">
        <f>-Bogføring!T266</f>
        <v>0</v>
      </c>
      <c r="M28" s="156">
        <f t="shared" si="3"/>
        <v>0</v>
      </c>
      <c r="N28" s="157" t="e">
        <f t="shared" si="4"/>
        <v>#DIV/0!</v>
      </c>
    </row>
    <row r="29" spans="1:14">
      <c r="A29" s="119" t="s">
        <v>116</v>
      </c>
      <c r="B29" s="149"/>
      <c r="C29" s="150"/>
      <c r="D29" s="150" t="str">
        <f>+D22</f>
        <v>Drinks til afterparty</v>
      </c>
      <c r="E29" s="151"/>
      <c r="F29" s="119"/>
      <c r="G29" s="152"/>
      <c r="H29" s="153"/>
      <c r="I29" s="159"/>
      <c r="J29" s="154">
        <f t="shared" si="0"/>
        <v>0</v>
      </c>
      <c r="K29" s="160"/>
      <c r="L29" s="155">
        <f>-Bogføring!U266</f>
        <v>0</v>
      </c>
      <c r="M29" s="156">
        <f t="shared" si="3"/>
        <v>0</v>
      </c>
      <c r="N29" s="157" t="e">
        <f t="shared" si="4"/>
        <v>#DIV/0!</v>
      </c>
    </row>
    <row r="30" spans="1:14">
      <c r="A30" s="119" t="s">
        <v>48</v>
      </c>
      <c r="B30" s="149"/>
      <c r="C30" s="150"/>
      <c r="D30" s="158" t="s">
        <v>110</v>
      </c>
      <c r="E30" s="151"/>
      <c r="F30" s="119"/>
      <c r="G30" s="152"/>
      <c r="H30" s="153"/>
      <c r="I30" s="159"/>
      <c r="J30" s="154">
        <f t="shared" si="0"/>
        <v>0</v>
      </c>
      <c r="K30" s="160"/>
      <c r="L30" s="155">
        <f>-Bogføring!V266</f>
        <v>0</v>
      </c>
      <c r="M30" s="156">
        <f t="shared" si="3"/>
        <v>0</v>
      </c>
      <c r="N30" s="157" t="e">
        <f t="shared" si="4"/>
        <v>#DIV/0!</v>
      </c>
    </row>
    <row r="31" spans="1:14">
      <c r="A31" s="119"/>
      <c r="B31" s="149"/>
      <c r="C31" s="150"/>
      <c r="D31" s="158"/>
      <c r="E31" s="151"/>
      <c r="F31" s="119"/>
      <c r="G31" s="152"/>
      <c r="H31" s="153"/>
      <c r="I31" s="159"/>
      <c r="J31" s="154"/>
      <c r="K31" s="160"/>
      <c r="L31" s="155"/>
      <c r="M31" s="156"/>
      <c r="N31" s="157"/>
    </row>
    <row r="32" spans="1:14">
      <c r="A32" s="119" t="s">
        <v>203</v>
      </c>
      <c r="B32" s="149"/>
      <c r="C32" s="150" t="s">
        <v>22</v>
      </c>
      <c r="D32" s="150"/>
      <c r="E32" s="151"/>
      <c r="F32" s="119"/>
      <c r="G32" s="152"/>
      <c r="H32" s="153"/>
      <c r="I32" s="153"/>
      <c r="J32" s="154"/>
      <c r="K32" s="122"/>
      <c r="L32" s="155"/>
      <c r="M32" s="156"/>
      <c r="N32" s="157"/>
    </row>
    <row r="33" spans="1:15">
      <c r="A33" s="119" t="s">
        <v>225</v>
      </c>
      <c r="B33" s="149"/>
      <c r="C33" s="150"/>
      <c r="D33" s="150" t="s">
        <v>186</v>
      </c>
      <c r="E33" s="151"/>
      <c r="F33" s="119"/>
      <c r="G33" s="152">
        <v>100</v>
      </c>
      <c r="H33" s="153">
        <v>1</v>
      </c>
      <c r="I33" s="153">
        <v>35</v>
      </c>
      <c r="J33" s="154">
        <f t="shared" si="0"/>
        <v>3500</v>
      </c>
      <c r="K33" s="122"/>
      <c r="L33" s="155">
        <f>SUM(Bogføring!W266)</f>
        <v>0</v>
      </c>
      <c r="M33" s="156">
        <f>+J33-L33</f>
        <v>3500</v>
      </c>
      <c r="N33" s="157">
        <f>+L33*100/J33</f>
        <v>0</v>
      </c>
    </row>
    <row r="34" spans="1:15">
      <c r="A34" s="119" t="s">
        <v>204</v>
      </c>
      <c r="B34" s="149"/>
      <c r="C34" s="150"/>
      <c r="D34" s="150" t="s">
        <v>28</v>
      </c>
      <c r="E34" s="151"/>
      <c r="F34" s="119"/>
      <c r="G34" s="152">
        <v>1</v>
      </c>
      <c r="H34" s="153">
        <v>1</v>
      </c>
      <c r="I34" s="162">
        <v>-2000</v>
      </c>
      <c r="J34" s="154">
        <f t="shared" si="0"/>
        <v>-2000</v>
      </c>
      <c r="K34" s="122"/>
      <c r="L34" s="155">
        <f>SUM(Bogføring!X266)</f>
        <v>0</v>
      </c>
      <c r="M34" s="156">
        <f t="shared" ref="M34:M35" si="5">+J34-L34</f>
        <v>-2000</v>
      </c>
      <c r="N34" s="157">
        <f>+L34*100/J34</f>
        <v>0</v>
      </c>
    </row>
    <row r="35" spans="1:15">
      <c r="A35" s="119" t="s">
        <v>226</v>
      </c>
      <c r="B35" s="149"/>
      <c r="C35" s="150"/>
      <c r="D35" s="150" t="s">
        <v>188</v>
      </c>
      <c r="E35" s="151"/>
      <c r="F35" s="119"/>
      <c r="G35" s="152">
        <v>1</v>
      </c>
      <c r="H35" s="153">
        <v>1</v>
      </c>
      <c r="I35" s="153">
        <v>18375</v>
      </c>
      <c r="J35" s="154">
        <f t="shared" si="0"/>
        <v>18375</v>
      </c>
      <c r="K35" s="122"/>
      <c r="L35" s="155">
        <f>SUM(Bogføring!Y266)</f>
        <v>0</v>
      </c>
      <c r="M35" s="156">
        <f t="shared" si="5"/>
        <v>18375</v>
      </c>
      <c r="N35" s="157">
        <f>+L35*100/J35</f>
        <v>0</v>
      </c>
    </row>
    <row r="36" spans="1:15">
      <c r="A36" s="119"/>
      <c r="B36" s="149"/>
      <c r="C36" s="150"/>
      <c r="D36" s="150"/>
      <c r="E36" s="151"/>
      <c r="F36" s="119"/>
      <c r="G36" s="152"/>
      <c r="H36" s="153"/>
      <c r="I36" s="153"/>
      <c r="J36" s="154"/>
      <c r="K36" s="122"/>
      <c r="L36" s="155"/>
      <c r="M36" s="156"/>
      <c r="N36" s="157"/>
    </row>
    <row r="37" spans="1:15">
      <c r="A37" s="119" t="s">
        <v>49</v>
      </c>
      <c r="B37" s="149"/>
      <c r="C37" s="150" t="s">
        <v>31</v>
      </c>
      <c r="D37" s="150"/>
      <c r="E37" s="151"/>
      <c r="F37" s="119"/>
      <c r="G37" s="152">
        <v>1</v>
      </c>
      <c r="H37" s="153">
        <v>1</v>
      </c>
      <c r="I37" s="153">
        <v>4000</v>
      </c>
      <c r="J37" s="154">
        <f t="shared" si="0"/>
        <v>4000</v>
      </c>
      <c r="K37" s="122"/>
      <c r="L37" s="155">
        <f>-Bogføring!Z266</f>
        <v>0</v>
      </c>
      <c r="M37" s="156">
        <f>+J37-L37</f>
        <v>4000</v>
      </c>
      <c r="N37" s="157">
        <f>+L37*100/J37</f>
        <v>0</v>
      </c>
      <c r="O37" t="s">
        <v>309</v>
      </c>
    </row>
    <row r="38" spans="1:15">
      <c r="A38" s="119"/>
      <c r="B38" s="149"/>
      <c r="C38" s="150"/>
      <c r="D38" s="150"/>
      <c r="E38" s="151"/>
      <c r="F38" s="119"/>
      <c r="G38" s="152"/>
      <c r="H38" s="153"/>
      <c r="I38" s="153"/>
      <c r="J38" s="154"/>
      <c r="K38" s="122"/>
      <c r="L38" s="155"/>
      <c r="M38" s="156"/>
      <c r="N38" s="157"/>
    </row>
    <row r="39" spans="1:15">
      <c r="A39" s="119" t="s">
        <v>50</v>
      </c>
      <c r="B39" s="149"/>
      <c r="C39" s="150" t="s">
        <v>4</v>
      </c>
      <c r="D39" s="150"/>
      <c r="E39" s="151"/>
      <c r="F39" s="119"/>
      <c r="G39" s="152">
        <v>3</v>
      </c>
      <c r="H39" s="153">
        <v>1</v>
      </c>
      <c r="I39" s="153">
        <v>100</v>
      </c>
      <c r="J39" s="154">
        <f t="shared" si="0"/>
        <v>300</v>
      </c>
      <c r="K39" s="122"/>
      <c r="L39" s="161">
        <f>-Bogføring!AA266</f>
        <v>0</v>
      </c>
      <c r="M39" s="156">
        <f>+J39-L39</f>
        <v>300</v>
      </c>
      <c r="N39" s="157">
        <f>+L39*100/J39</f>
        <v>0</v>
      </c>
    </row>
    <row r="40" spans="1:15">
      <c r="A40" s="119"/>
      <c r="B40" s="149"/>
      <c r="C40" s="150"/>
      <c r="D40" s="150"/>
      <c r="E40" s="151"/>
      <c r="F40" s="119"/>
      <c r="G40" s="152"/>
      <c r="H40" s="153"/>
      <c r="I40" s="153"/>
      <c r="J40" s="154"/>
      <c r="K40" s="122"/>
      <c r="L40" s="155"/>
      <c r="M40" s="156"/>
      <c r="N40" s="157"/>
    </row>
    <row r="41" spans="1:15">
      <c r="A41" s="119" t="s">
        <v>51</v>
      </c>
      <c r="B41" s="149"/>
      <c r="C41" s="150" t="s">
        <v>5</v>
      </c>
      <c r="D41" s="150"/>
      <c r="E41" s="151"/>
      <c r="F41" s="119"/>
      <c r="G41" s="152"/>
      <c r="H41" s="153"/>
      <c r="I41" s="153"/>
      <c r="J41" s="154"/>
      <c r="K41" s="122"/>
      <c r="L41" s="155"/>
      <c r="M41" s="156"/>
      <c r="N41" s="157"/>
    </row>
    <row r="42" spans="1:15">
      <c r="A42" s="119" t="s">
        <v>227</v>
      </c>
      <c r="B42" s="149"/>
      <c r="C42" s="150"/>
      <c r="D42" s="150" t="s">
        <v>6</v>
      </c>
      <c r="E42" s="151"/>
      <c r="F42" s="119"/>
      <c r="G42" s="152">
        <v>1</v>
      </c>
      <c r="H42" s="153">
        <v>1</v>
      </c>
      <c r="I42" s="153">
        <v>9500</v>
      </c>
      <c r="J42" s="154">
        <f t="shared" si="0"/>
        <v>9500</v>
      </c>
      <c r="K42" s="122"/>
      <c r="L42" s="161">
        <f>-Bogføring!AB266</f>
        <v>0</v>
      </c>
      <c r="M42" s="156">
        <f>+J42-L42</f>
        <v>9500</v>
      </c>
      <c r="N42" s="157">
        <f>+L42*100/J42</f>
        <v>0</v>
      </c>
      <c r="O42" t="s">
        <v>309</v>
      </c>
    </row>
    <row r="43" spans="1:15">
      <c r="A43" s="119" t="s">
        <v>205</v>
      </c>
      <c r="B43" s="149"/>
      <c r="C43" s="150"/>
      <c r="D43" s="150" t="s">
        <v>7</v>
      </c>
      <c r="E43" s="151"/>
      <c r="F43" s="119"/>
      <c r="G43" s="152">
        <v>1</v>
      </c>
      <c r="H43" s="153">
        <v>1</v>
      </c>
      <c r="I43" s="153">
        <v>5000</v>
      </c>
      <c r="J43" s="154">
        <f t="shared" si="0"/>
        <v>5000</v>
      </c>
      <c r="K43" s="122"/>
      <c r="L43" s="161">
        <f>-Bogføring!AC266</f>
        <v>0</v>
      </c>
      <c r="M43" s="156">
        <f t="shared" ref="M43:M45" si="6">+J43-L43</f>
        <v>5000</v>
      </c>
      <c r="N43" s="157">
        <f>+L43*100/J43</f>
        <v>0</v>
      </c>
    </row>
    <row r="44" spans="1:15">
      <c r="A44" s="119" t="s">
        <v>206</v>
      </c>
      <c r="B44" s="149"/>
      <c r="C44" s="150"/>
      <c r="D44" s="150" t="s">
        <v>199</v>
      </c>
      <c r="E44" s="151"/>
      <c r="F44" s="119"/>
      <c r="G44" s="152">
        <v>15</v>
      </c>
      <c r="H44" s="159">
        <v>1</v>
      </c>
      <c r="I44" s="162">
        <v>-1000</v>
      </c>
      <c r="J44" s="154">
        <f t="shared" si="0"/>
        <v>-15000</v>
      </c>
      <c r="K44" s="122"/>
      <c r="L44" s="161">
        <f>SUM(Bogføring!AD266)</f>
        <v>0</v>
      </c>
      <c r="M44" s="156">
        <f t="shared" si="6"/>
        <v>-15000</v>
      </c>
      <c r="N44" s="157">
        <f>+L44*100/J44</f>
        <v>0</v>
      </c>
    </row>
    <row r="45" spans="1:15">
      <c r="A45" s="119" t="s">
        <v>207</v>
      </c>
      <c r="B45" s="149"/>
      <c r="C45" s="150"/>
      <c r="D45" s="158" t="s">
        <v>98</v>
      </c>
      <c r="E45" s="151"/>
      <c r="F45" s="119"/>
      <c r="G45" s="152">
        <v>1</v>
      </c>
      <c r="H45" s="159">
        <v>1</v>
      </c>
      <c r="I45" s="162">
        <v>2700</v>
      </c>
      <c r="J45" s="154">
        <f t="shared" si="0"/>
        <v>2700</v>
      </c>
      <c r="K45" s="122"/>
      <c r="L45" s="161">
        <f>SUM(Bogføring!AE266)</f>
        <v>0</v>
      </c>
      <c r="M45" s="156">
        <f t="shared" si="6"/>
        <v>2700</v>
      </c>
      <c r="N45" s="157">
        <f>+L45*100/J45</f>
        <v>0</v>
      </c>
    </row>
    <row r="46" spans="1:15">
      <c r="A46" s="119"/>
      <c r="B46" s="149"/>
      <c r="C46" s="150"/>
      <c r="D46" s="119"/>
      <c r="E46" s="119"/>
      <c r="F46" s="26"/>
      <c r="G46" s="152"/>
      <c r="H46" s="153"/>
      <c r="I46" s="153"/>
      <c r="J46" s="154">
        <f t="shared" si="0"/>
        <v>0</v>
      </c>
      <c r="K46" s="122"/>
      <c r="L46" s="155"/>
      <c r="M46" s="156"/>
      <c r="N46" s="157"/>
    </row>
    <row r="47" spans="1:15">
      <c r="A47" s="119" t="s">
        <v>52</v>
      </c>
      <c r="B47" s="149"/>
      <c r="C47" s="150" t="s">
        <v>11</v>
      </c>
      <c r="D47" s="150"/>
      <c r="E47" s="151"/>
      <c r="F47" s="119"/>
      <c r="G47" s="152"/>
      <c r="H47" s="153"/>
      <c r="I47" s="153"/>
      <c r="J47" s="154">
        <f t="shared" si="0"/>
        <v>0</v>
      </c>
      <c r="K47" s="122"/>
      <c r="L47" s="155"/>
      <c r="M47" s="156"/>
      <c r="N47" s="157"/>
    </row>
    <row r="48" spans="1:15">
      <c r="A48" s="119" t="s">
        <v>53</v>
      </c>
      <c r="B48" s="149"/>
      <c r="C48" s="150"/>
      <c r="D48" s="150" t="s">
        <v>6</v>
      </c>
      <c r="E48" s="151"/>
      <c r="F48" s="119"/>
      <c r="G48" s="152">
        <v>1</v>
      </c>
      <c r="H48" s="153">
        <v>1</v>
      </c>
      <c r="I48" s="153">
        <v>1000</v>
      </c>
      <c r="J48" s="154">
        <f t="shared" si="0"/>
        <v>1000</v>
      </c>
      <c r="K48" s="122"/>
      <c r="L48" s="155">
        <f>SUM(Bogføring!AF266)</f>
        <v>0</v>
      </c>
      <c r="M48" s="156">
        <f t="shared" ref="M48:M49" si="7">+J48-L48</f>
        <v>1000</v>
      </c>
      <c r="N48" s="157">
        <f t="shared" ref="N48:N49" si="8">+L48*100/J48</f>
        <v>0</v>
      </c>
    </row>
    <row r="49" spans="1:14">
      <c r="A49" s="119" t="s">
        <v>54</v>
      </c>
      <c r="B49" s="149"/>
      <c r="C49" s="150"/>
      <c r="D49" s="150" t="s">
        <v>198</v>
      </c>
      <c r="E49" s="151"/>
      <c r="F49" s="119"/>
      <c r="G49" s="152">
        <v>12</v>
      </c>
      <c r="H49" s="159">
        <v>1</v>
      </c>
      <c r="I49" s="162">
        <v>-500</v>
      </c>
      <c r="J49" s="154">
        <f t="shared" si="0"/>
        <v>-6000</v>
      </c>
      <c r="K49" s="122"/>
      <c r="L49" s="155">
        <f>SUM(Bogføring!AG266)</f>
        <v>0</v>
      </c>
      <c r="M49" s="156">
        <f t="shared" si="7"/>
        <v>-6000</v>
      </c>
      <c r="N49" s="157">
        <f t="shared" si="8"/>
        <v>0</v>
      </c>
    </row>
    <row r="50" spans="1:14" ht="28.5" customHeight="1">
      <c r="A50" s="119" t="s">
        <v>55</v>
      </c>
      <c r="B50" s="149"/>
      <c r="C50" s="150"/>
      <c r="D50" s="200" t="s">
        <v>111</v>
      </c>
      <c r="E50" s="201"/>
      <c r="F50" s="119"/>
      <c r="G50" s="152">
        <v>1</v>
      </c>
      <c r="H50" s="159">
        <v>1</v>
      </c>
      <c r="I50" s="162">
        <v>2000</v>
      </c>
      <c r="J50" s="154">
        <f t="shared" si="0"/>
        <v>2000</v>
      </c>
      <c r="K50" s="122"/>
      <c r="L50" s="155">
        <f>-Bogføring!AH266</f>
        <v>0</v>
      </c>
      <c r="M50" s="156">
        <f>+J50-L50</f>
        <v>2000</v>
      </c>
      <c r="N50" s="157">
        <f>+L50*100/J50</f>
        <v>0</v>
      </c>
    </row>
    <row r="51" spans="1:14">
      <c r="A51" s="119"/>
      <c r="B51" s="149"/>
      <c r="C51" s="150"/>
      <c r="D51" s="150"/>
      <c r="E51" s="151"/>
      <c r="F51" s="119"/>
      <c r="G51" s="152"/>
      <c r="H51" s="153"/>
      <c r="I51" s="153"/>
      <c r="J51" s="154"/>
      <c r="K51" s="122"/>
      <c r="L51" s="155"/>
      <c r="M51" s="156"/>
      <c r="N51" s="157"/>
    </row>
    <row r="52" spans="1:14">
      <c r="A52" s="119" t="s">
        <v>56</v>
      </c>
      <c r="B52" s="149"/>
      <c r="C52" s="150" t="s">
        <v>16</v>
      </c>
      <c r="D52" s="150"/>
      <c r="E52" s="151"/>
      <c r="F52" s="119"/>
      <c r="G52" s="152"/>
      <c r="H52" s="153"/>
      <c r="I52" s="153"/>
      <c r="J52" s="154">
        <f t="shared" si="0"/>
        <v>0</v>
      </c>
      <c r="K52" s="122"/>
      <c r="L52" s="155"/>
      <c r="M52" s="156"/>
      <c r="N52" s="157"/>
    </row>
    <row r="53" spans="1:14">
      <c r="A53" s="119" t="s">
        <v>58</v>
      </c>
      <c r="B53" s="149"/>
      <c r="C53" s="150"/>
      <c r="D53" s="150" t="s">
        <v>310</v>
      </c>
      <c r="E53" s="151"/>
      <c r="F53" s="119"/>
      <c r="G53" s="152">
        <v>1</v>
      </c>
      <c r="H53" s="153">
        <v>1</v>
      </c>
      <c r="I53" s="153">
        <v>13000</v>
      </c>
      <c r="J53" s="154">
        <f>+G53*H53*I53</f>
        <v>13000</v>
      </c>
      <c r="K53" s="154"/>
      <c r="L53" s="155">
        <f>-Bogføring!AI266</f>
        <v>0</v>
      </c>
      <c r="M53" s="156">
        <f>+J53-L53</f>
        <v>13000</v>
      </c>
      <c r="N53" s="157">
        <f>+L53*100/J53</f>
        <v>0</v>
      </c>
    </row>
    <row r="54" spans="1:14">
      <c r="A54" s="119"/>
      <c r="B54" s="149"/>
      <c r="C54" s="150"/>
      <c r="D54" s="150"/>
      <c r="E54" s="151"/>
      <c r="F54" s="119"/>
      <c r="G54" s="152"/>
      <c r="H54" s="153"/>
      <c r="I54" s="153"/>
      <c r="J54" s="154"/>
      <c r="K54" s="122"/>
      <c r="L54" s="155"/>
      <c r="M54" s="156"/>
      <c r="N54" s="157" t="e">
        <f t="shared" ref="N54:N59" si="9">+L54*100/J54</f>
        <v>#DIV/0!</v>
      </c>
    </row>
    <row r="55" spans="1:14">
      <c r="A55" s="119" t="s">
        <v>57</v>
      </c>
      <c r="B55" s="149"/>
      <c r="C55" s="150" t="s">
        <v>17</v>
      </c>
      <c r="D55" s="150"/>
      <c r="E55" s="151"/>
      <c r="F55" s="119"/>
      <c r="G55" s="152">
        <v>1</v>
      </c>
      <c r="H55" s="153">
        <v>1</v>
      </c>
      <c r="I55" s="153">
        <v>1000</v>
      </c>
      <c r="J55" s="154">
        <f t="shared" si="0"/>
        <v>1000</v>
      </c>
      <c r="K55" s="122"/>
      <c r="L55" s="155">
        <f>-Bogføring!AJ266</f>
        <v>0</v>
      </c>
      <c r="M55" s="156">
        <f>+J55-L55</f>
        <v>1000</v>
      </c>
      <c r="N55" s="157">
        <f t="shared" si="9"/>
        <v>0</v>
      </c>
    </row>
    <row r="56" spans="1:14">
      <c r="A56" s="119"/>
      <c r="B56" s="149"/>
      <c r="C56" s="150"/>
      <c r="D56" s="150"/>
      <c r="E56" s="151"/>
      <c r="F56" s="119"/>
      <c r="G56" s="152"/>
      <c r="H56" s="153"/>
      <c r="I56" s="153"/>
      <c r="J56" s="154"/>
      <c r="K56" s="122"/>
      <c r="L56" s="155"/>
      <c r="M56" s="156"/>
      <c r="N56" s="157" t="e">
        <f t="shared" si="9"/>
        <v>#DIV/0!</v>
      </c>
    </row>
    <row r="57" spans="1:14">
      <c r="A57" s="119" t="s">
        <v>59</v>
      </c>
      <c r="B57" s="149"/>
      <c r="C57" s="150" t="s">
        <v>19</v>
      </c>
      <c r="D57" s="150"/>
      <c r="E57" s="151"/>
      <c r="F57" s="119"/>
      <c r="G57" s="152"/>
      <c r="H57" s="153"/>
      <c r="I57" s="153"/>
      <c r="J57" s="154"/>
      <c r="K57" s="122"/>
      <c r="L57" s="155"/>
      <c r="M57" s="156" t="s">
        <v>147</v>
      </c>
      <c r="N57" s="157" t="e">
        <f t="shared" si="9"/>
        <v>#DIV/0!</v>
      </c>
    </row>
    <row r="58" spans="1:14">
      <c r="A58" s="119" t="s">
        <v>208</v>
      </c>
      <c r="B58" s="149"/>
      <c r="C58" s="150"/>
      <c r="D58" s="150" t="s">
        <v>15</v>
      </c>
      <c r="E58" s="151"/>
      <c r="F58" s="119"/>
      <c r="G58" s="152">
        <v>1</v>
      </c>
      <c r="H58" s="153">
        <v>800</v>
      </c>
      <c r="I58" s="153">
        <v>12</v>
      </c>
      <c r="J58" s="154">
        <f t="shared" si="0"/>
        <v>9600</v>
      </c>
      <c r="K58" s="122"/>
      <c r="L58" s="155">
        <f>-Bogføring!AK264</f>
        <v>0</v>
      </c>
      <c r="M58" s="156">
        <f>+J58-L58</f>
        <v>9600</v>
      </c>
      <c r="N58" s="157">
        <f t="shared" si="9"/>
        <v>0</v>
      </c>
    </row>
    <row r="59" spans="1:14">
      <c r="A59" s="119" t="s">
        <v>209</v>
      </c>
      <c r="B59" s="149"/>
      <c r="C59" s="150"/>
      <c r="D59" s="150" t="s">
        <v>20</v>
      </c>
      <c r="E59" s="151"/>
      <c r="F59" s="119"/>
      <c r="G59" s="152">
        <v>1</v>
      </c>
      <c r="H59" s="153">
        <v>100</v>
      </c>
      <c r="I59" s="153">
        <v>68</v>
      </c>
      <c r="J59" s="154">
        <f t="shared" si="0"/>
        <v>6800</v>
      </c>
      <c r="K59" s="122"/>
      <c r="L59" s="155">
        <f>-Bogføring!AL265</f>
        <v>0</v>
      </c>
      <c r="M59" s="156">
        <f>+J59-L59</f>
        <v>6800</v>
      </c>
      <c r="N59" s="157">
        <f t="shared" si="9"/>
        <v>0</v>
      </c>
    </row>
    <row r="60" spans="1:14">
      <c r="A60" s="119" t="s">
        <v>210</v>
      </c>
      <c r="B60" s="149"/>
      <c r="C60" s="150"/>
      <c r="D60" s="150" t="s">
        <v>18</v>
      </c>
      <c r="E60" s="151"/>
      <c r="F60" s="119"/>
      <c r="G60" s="152">
        <v>2</v>
      </c>
      <c r="H60" s="159">
        <v>800</v>
      </c>
      <c r="I60" s="159">
        <v>10.87</v>
      </c>
      <c r="J60" s="154">
        <f>+G60*H60*I60</f>
        <v>17392</v>
      </c>
      <c r="K60" s="122"/>
      <c r="L60" s="155">
        <f>-Bogføring!AM266</f>
        <v>0</v>
      </c>
      <c r="M60" s="156">
        <f>+J60-L60</f>
        <v>17392</v>
      </c>
      <c r="N60" s="157">
        <f>+L60*100/J60</f>
        <v>0</v>
      </c>
    </row>
    <row r="61" spans="1:14">
      <c r="A61" s="119"/>
      <c r="B61" s="149"/>
      <c r="C61" s="150"/>
      <c r="D61" s="158" t="s">
        <v>299</v>
      </c>
      <c r="E61" s="151"/>
      <c r="F61" s="119"/>
      <c r="G61" s="152">
        <v>1</v>
      </c>
      <c r="H61" s="153">
        <v>100</v>
      </c>
      <c r="I61" s="153">
        <v>50</v>
      </c>
      <c r="J61" s="154">
        <f t="shared" si="0"/>
        <v>5000</v>
      </c>
      <c r="K61" s="122"/>
      <c r="L61" s="155"/>
      <c r="M61" s="156">
        <f>+J61-L61</f>
        <v>5000</v>
      </c>
      <c r="N61" s="157"/>
    </row>
    <row r="62" spans="1:14">
      <c r="A62" s="119" t="s">
        <v>60</v>
      </c>
      <c r="B62" s="149"/>
      <c r="C62" s="150" t="s">
        <v>21</v>
      </c>
      <c r="D62" s="150"/>
      <c r="E62" s="151"/>
      <c r="F62" s="119"/>
      <c r="G62" s="152"/>
      <c r="H62" s="153"/>
      <c r="I62" s="159"/>
      <c r="J62" s="154">
        <f t="shared" si="0"/>
        <v>0</v>
      </c>
      <c r="K62" s="122"/>
      <c r="L62" s="155">
        <f>SUM(Bogføring!AN266)</f>
        <v>0</v>
      </c>
      <c r="M62" s="156"/>
      <c r="N62" s="157" t="e">
        <f t="shared" ref="N62:N87" si="10">+L62*100/J62</f>
        <v>#DIV/0!</v>
      </c>
    </row>
    <row r="63" spans="1:14">
      <c r="A63" s="119"/>
      <c r="B63" s="149"/>
      <c r="C63" s="150"/>
      <c r="D63" s="150"/>
      <c r="E63" s="151"/>
      <c r="F63" s="119"/>
      <c r="G63" s="152"/>
      <c r="H63" s="153"/>
      <c r="I63" s="153"/>
      <c r="J63" s="154"/>
      <c r="K63" s="122"/>
      <c r="L63" s="155"/>
      <c r="M63" s="156"/>
      <c r="N63" s="157"/>
    </row>
    <row r="64" spans="1:14">
      <c r="A64" s="119" t="s">
        <v>61</v>
      </c>
      <c r="B64" s="149"/>
      <c r="C64" s="150" t="s">
        <v>29</v>
      </c>
      <c r="D64" s="150"/>
      <c r="E64" s="151"/>
      <c r="F64" s="119"/>
      <c r="G64" s="152">
        <v>1</v>
      </c>
      <c r="H64" s="153">
        <v>1</v>
      </c>
      <c r="I64" s="159">
        <v>2000</v>
      </c>
      <c r="J64" s="154">
        <f t="shared" si="0"/>
        <v>2000</v>
      </c>
      <c r="K64" s="122"/>
      <c r="L64" s="155">
        <f>SUM(Bogføring!AO266)</f>
        <v>0</v>
      </c>
      <c r="M64" s="156">
        <f>SUM(J64-L64)</f>
        <v>2000</v>
      </c>
      <c r="N64" s="157">
        <f t="shared" si="10"/>
        <v>0</v>
      </c>
    </row>
    <row r="65" spans="1:14">
      <c r="A65" s="119"/>
      <c r="B65" s="149"/>
      <c r="C65" s="150"/>
      <c r="D65" s="150"/>
      <c r="E65" s="151"/>
      <c r="F65" s="119"/>
      <c r="G65" s="152"/>
      <c r="H65" s="153"/>
      <c r="I65" s="153"/>
      <c r="J65" s="154"/>
      <c r="K65" s="122"/>
      <c r="L65" s="155"/>
      <c r="M65" s="156"/>
      <c r="N65" s="157"/>
    </row>
    <row r="66" spans="1:14">
      <c r="A66" s="119" t="s">
        <v>62</v>
      </c>
      <c r="B66" s="149"/>
      <c r="C66" s="150" t="s">
        <v>64</v>
      </c>
      <c r="D66" s="150"/>
      <c r="E66" s="151"/>
      <c r="F66" s="119"/>
      <c r="G66" s="152">
        <v>1</v>
      </c>
      <c r="H66" s="153">
        <v>1</v>
      </c>
      <c r="I66" s="153">
        <v>500</v>
      </c>
      <c r="J66" s="154">
        <f t="shared" si="0"/>
        <v>500</v>
      </c>
      <c r="K66" s="122"/>
      <c r="L66" s="155">
        <f>SUM(Bogføring!AP266)</f>
        <v>0</v>
      </c>
      <c r="M66" s="156">
        <f>SUM(J66-L66)</f>
        <v>500</v>
      </c>
      <c r="N66" s="157">
        <f t="shared" si="10"/>
        <v>0</v>
      </c>
    </row>
    <row r="67" spans="1:14">
      <c r="A67" s="119"/>
      <c r="B67" s="149"/>
      <c r="C67" s="150"/>
      <c r="D67" s="150"/>
      <c r="E67" s="151"/>
      <c r="F67" s="119"/>
      <c r="G67" s="152"/>
      <c r="H67" s="153"/>
      <c r="I67" s="153"/>
      <c r="J67" s="154"/>
      <c r="K67" s="122"/>
      <c r="L67" s="155"/>
      <c r="M67" s="156"/>
      <c r="N67" s="157"/>
    </row>
    <row r="68" spans="1:14">
      <c r="A68" s="119" t="s">
        <v>63</v>
      </c>
      <c r="B68" s="149"/>
      <c r="C68" s="150" t="s">
        <v>1</v>
      </c>
      <c r="D68" s="150"/>
      <c r="E68" s="151"/>
      <c r="F68" s="119"/>
      <c r="G68" s="152"/>
      <c r="H68" s="153"/>
      <c r="I68" s="153"/>
      <c r="J68" s="154"/>
      <c r="K68" s="122"/>
      <c r="L68" s="155"/>
      <c r="M68" s="156"/>
      <c r="N68" s="157"/>
    </row>
    <row r="69" spans="1:14">
      <c r="A69" s="119" t="s">
        <v>65</v>
      </c>
      <c r="B69" s="149"/>
      <c r="C69" s="119"/>
      <c r="D69" s="158" t="s">
        <v>189</v>
      </c>
      <c r="E69" s="151"/>
      <c r="F69" s="119"/>
      <c r="G69" s="152">
        <v>30</v>
      </c>
      <c r="H69" s="153">
        <v>2</v>
      </c>
      <c r="I69" s="153">
        <v>25</v>
      </c>
      <c r="J69" s="154">
        <f>+G69*H69*I69</f>
        <v>1500</v>
      </c>
      <c r="K69" s="122"/>
      <c r="L69" s="155">
        <f>SUM(Bogføring!AQ266)</f>
        <v>0</v>
      </c>
      <c r="M69" s="156">
        <f>SUM(J69-L69)</f>
        <v>1500</v>
      </c>
      <c r="N69" s="157">
        <f>+L69*100/J69</f>
        <v>0</v>
      </c>
    </row>
    <row r="70" spans="1:14">
      <c r="A70" s="119" t="s">
        <v>66</v>
      </c>
      <c r="B70" s="149"/>
      <c r="C70" s="119"/>
      <c r="D70" s="158" t="s">
        <v>190</v>
      </c>
      <c r="E70" s="151"/>
      <c r="F70" s="119"/>
      <c r="G70" s="152">
        <v>200</v>
      </c>
      <c r="H70" s="153">
        <v>1</v>
      </c>
      <c r="I70" s="153">
        <v>60</v>
      </c>
      <c r="J70" s="154">
        <f>+G70*H70*I70</f>
        <v>12000</v>
      </c>
      <c r="K70" s="122"/>
      <c r="L70" s="155">
        <f>SUM(Bogføring!AR266)</f>
        <v>0</v>
      </c>
      <c r="M70" s="156">
        <f>SUM(J70-L70)</f>
        <v>12000</v>
      </c>
      <c r="N70" s="157">
        <f>+L70*100/J70</f>
        <v>0</v>
      </c>
    </row>
    <row r="71" spans="1:14">
      <c r="A71" s="119" t="s">
        <v>211</v>
      </c>
      <c r="B71" s="149"/>
      <c r="C71" s="119"/>
      <c r="D71" s="158" t="s">
        <v>191</v>
      </c>
      <c r="E71" s="151"/>
      <c r="F71" s="119"/>
      <c r="G71" s="152">
        <v>300</v>
      </c>
      <c r="H71" s="153">
        <v>2</v>
      </c>
      <c r="I71" s="153">
        <v>80</v>
      </c>
      <c r="J71" s="154">
        <f>+G71*H71*I71</f>
        <v>48000</v>
      </c>
      <c r="K71" s="122"/>
      <c r="L71" s="155">
        <f>SUM(Bogføring!AS266)</f>
        <v>0</v>
      </c>
      <c r="M71" s="156">
        <f t="shared" ref="M71:M74" si="11">SUM(J71-L71)</f>
        <v>48000</v>
      </c>
      <c r="N71" s="157">
        <f t="shared" si="10"/>
        <v>0</v>
      </c>
    </row>
    <row r="72" spans="1:14">
      <c r="A72" s="119" t="s">
        <v>212</v>
      </c>
      <c r="B72" s="149"/>
      <c r="C72" s="119"/>
      <c r="D72" s="158" t="s">
        <v>77</v>
      </c>
      <c r="E72" s="151"/>
      <c r="F72" s="119"/>
      <c r="G72" s="152">
        <v>250</v>
      </c>
      <c r="H72" s="153">
        <v>1</v>
      </c>
      <c r="I72" s="153">
        <v>55</v>
      </c>
      <c r="J72" s="154">
        <f>+G72*H72*I72</f>
        <v>13750</v>
      </c>
      <c r="K72" s="122"/>
      <c r="L72" s="155">
        <f>SUM(Bogføring!AT266)</f>
        <v>0</v>
      </c>
      <c r="M72" s="156">
        <f t="shared" si="11"/>
        <v>13750</v>
      </c>
      <c r="N72" s="157">
        <f t="shared" si="10"/>
        <v>0</v>
      </c>
    </row>
    <row r="73" spans="1:14">
      <c r="A73" s="119" t="s">
        <v>213</v>
      </c>
      <c r="B73" s="149"/>
      <c r="C73" s="119"/>
      <c r="D73" s="158" t="s">
        <v>305</v>
      </c>
      <c r="E73" s="151"/>
      <c r="F73" s="119"/>
      <c r="G73" s="152">
        <v>200</v>
      </c>
      <c r="H73" s="153">
        <v>1</v>
      </c>
      <c r="I73" s="153">
        <v>35</v>
      </c>
      <c r="J73" s="154">
        <f>+G73*H73*I73</f>
        <v>7000</v>
      </c>
      <c r="K73" s="122"/>
      <c r="L73" s="155">
        <f>SUM(Bogføring!BT266)</f>
        <v>0</v>
      </c>
      <c r="M73" s="156">
        <f t="shared" si="11"/>
        <v>7000</v>
      </c>
      <c r="N73" s="157"/>
    </row>
    <row r="74" spans="1:14">
      <c r="A74" s="119" t="s">
        <v>213</v>
      </c>
      <c r="B74" s="149"/>
      <c r="C74" s="119"/>
      <c r="D74" s="158" t="s">
        <v>192</v>
      </c>
      <c r="E74" s="151"/>
      <c r="F74" s="119"/>
      <c r="G74" s="152">
        <v>1</v>
      </c>
      <c r="H74" s="153">
        <v>1</v>
      </c>
      <c r="I74" s="153">
        <v>2500</v>
      </c>
      <c r="J74" s="154">
        <f t="shared" si="0"/>
        <v>2500</v>
      </c>
      <c r="K74" s="122"/>
      <c r="L74" s="155">
        <f>SUM(Bogføring!AU266)</f>
        <v>0</v>
      </c>
      <c r="M74" s="156">
        <f t="shared" si="11"/>
        <v>2500</v>
      </c>
      <c r="N74" s="157">
        <f t="shared" si="10"/>
        <v>0</v>
      </c>
    </row>
    <row r="75" spans="1:14">
      <c r="A75" s="119"/>
      <c r="B75" s="149"/>
      <c r="C75" s="150"/>
      <c r="D75" s="150"/>
      <c r="E75" s="151"/>
      <c r="F75" s="119"/>
      <c r="G75" s="152"/>
      <c r="H75" s="153"/>
      <c r="I75" s="153"/>
      <c r="J75" s="154"/>
      <c r="K75" s="122"/>
      <c r="L75" s="155"/>
      <c r="M75" s="156"/>
      <c r="N75" s="157"/>
    </row>
    <row r="76" spans="1:14">
      <c r="A76" s="119" t="s">
        <v>76</v>
      </c>
      <c r="B76" s="149"/>
      <c r="C76" s="150" t="s">
        <v>92</v>
      </c>
      <c r="D76" s="150"/>
      <c r="E76" s="151"/>
      <c r="F76" s="119"/>
      <c r="G76" s="152">
        <v>1</v>
      </c>
      <c r="H76" s="159">
        <v>1</v>
      </c>
      <c r="I76" s="159">
        <v>8000</v>
      </c>
      <c r="J76" s="154">
        <f t="shared" si="0"/>
        <v>8000</v>
      </c>
      <c r="K76" s="122"/>
      <c r="L76" s="155">
        <f>SUM(Bogføring!AV266)</f>
        <v>0</v>
      </c>
      <c r="M76" s="156">
        <f>+J76-L76</f>
        <v>8000</v>
      </c>
      <c r="N76" s="157">
        <f t="shared" si="10"/>
        <v>0</v>
      </c>
    </row>
    <row r="77" spans="1:14">
      <c r="A77" s="119"/>
      <c r="B77" s="149"/>
      <c r="C77" s="150"/>
      <c r="D77" s="150"/>
      <c r="E77" s="151"/>
      <c r="F77" s="119"/>
      <c r="G77" s="152"/>
      <c r="H77" s="153"/>
      <c r="I77" s="153"/>
      <c r="J77" s="154"/>
      <c r="K77" s="122"/>
      <c r="L77" s="155" t="s">
        <v>147</v>
      </c>
      <c r="M77" s="156"/>
      <c r="N77" s="157"/>
    </row>
    <row r="78" spans="1:14">
      <c r="A78" s="119" t="s">
        <v>90</v>
      </c>
      <c r="B78" s="149"/>
      <c r="C78" s="150" t="s">
        <v>306</v>
      </c>
      <c r="D78" s="150"/>
      <c r="E78" s="151"/>
      <c r="F78" s="119"/>
      <c r="G78" s="152"/>
      <c r="H78" s="153"/>
      <c r="I78" s="153"/>
      <c r="J78" s="154">
        <f>+G78*H78*I78</f>
        <v>0</v>
      </c>
      <c r="K78" s="122"/>
      <c r="L78" s="155">
        <f>SUM(Bogføring!AW266)</f>
        <v>0</v>
      </c>
      <c r="M78" s="156">
        <f>+J78-L78</f>
        <v>0</v>
      </c>
      <c r="N78" s="157" t="e">
        <f t="shared" si="10"/>
        <v>#DIV/0!</v>
      </c>
    </row>
    <row r="79" spans="1:14">
      <c r="A79" s="119"/>
      <c r="B79" s="149"/>
      <c r="C79" s="150"/>
      <c r="D79" s="150"/>
      <c r="E79" s="151"/>
      <c r="F79" s="119"/>
      <c r="G79" s="152"/>
      <c r="H79" s="153"/>
      <c r="I79" s="153"/>
      <c r="J79" s="154"/>
      <c r="K79" s="122"/>
      <c r="L79" s="155"/>
      <c r="M79" s="156"/>
      <c r="N79" s="157"/>
    </row>
    <row r="80" spans="1:14">
      <c r="A80" s="119" t="s">
        <v>91</v>
      </c>
      <c r="B80" s="149"/>
      <c r="C80" s="150" t="s">
        <v>193</v>
      </c>
      <c r="D80" s="150"/>
      <c r="E80" s="151"/>
      <c r="F80" s="119"/>
      <c r="G80" s="152">
        <v>1</v>
      </c>
      <c r="H80" s="153">
        <v>2</v>
      </c>
      <c r="I80" s="153">
        <v>2500</v>
      </c>
      <c r="J80" s="154">
        <f t="shared" ref="J80:J87" si="12">+G80*H80*I80</f>
        <v>5000</v>
      </c>
      <c r="K80" s="122"/>
      <c r="L80" s="155">
        <f>SUM(Bogføring!AX266)</f>
        <v>0</v>
      </c>
      <c r="M80" s="156">
        <f t="shared" ref="M80:M87" si="13">+J80-L80</f>
        <v>5000</v>
      </c>
      <c r="N80" s="157">
        <f t="shared" si="10"/>
        <v>0</v>
      </c>
    </row>
    <row r="81" spans="1:14">
      <c r="A81" s="119" t="s">
        <v>113</v>
      </c>
      <c r="B81" s="149"/>
      <c r="C81" s="158" t="s">
        <v>194</v>
      </c>
      <c r="D81" s="150"/>
      <c r="E81" s="151"/>
      <c r="F81" s="119"/>
      <c r="G81" s="152">
        <v>1</v>
      </c>
      <c r="H81" s="153">
        <v>1</v>
      </c>
      <c r="I81" s="153">
        <v>600</v>
      </c>
      <c r="J81" s="154">
        <f t="shared" si="12"/>
        <v>600</v>
      </c>
      <c r="K81" s="122"/>
      <c r="L81" s="155">
        <f>SUM(Bogføring!AY266)</f>
        <v>0</v>
      </c>
      <c r="M81" s="156">
        <f t="shared" si="13"/>
        <v>600</v>
      </c>
      <c r="N81" s="157">
        <f t="shared" si="10"/>
        <v>0</v>
      </c>
    </row>
    <row r="82" spans="1:14">
      <c r="A82" s="119" t="s">
        <v>214</v>
      </c>
      <c r="B82" s="149"/>
      <c r="C82" s="158" t="s">
        <v>195</v>
      </c>
      <c r="D82" s="150"/>
      <c r="E82" s="151"/>
      <c r="F82" s="119"/>
      <c r="G82" s="152">
        <v>1</v>
      </c>
      <c r="H82" s="153">
        <v>1</v>
      </c>
      <c r="I82" s="153">
        <v>4000</v>
      </c>
      <c r="J82" s="154">
        <f t="shared" si="12"/>
        <v>4000</v>
      </c>
      <c r="K82" s="122"/>
      <c r="L82" s="155">
        <f>SUM(Bogføring!AZ266)</f>
        <v>0</v>
      </c>
      <c r="M82" s="156">
        <f t="shared" si="13"/>
        <v>4000</v>
      </c>
      <c r="N82" s="157">
        <f t="shared" si="10"/>
        <v>0</v>
      </c>
    </row>
    <row r="83" spans="1:14">
      <c r="A83" s="119" t="s">
        <v>215</v>
      </c>
      <c r="B83" s="149"/>
      <c r="C83" s="158" t="s">
        <v>196</v>
      </c>
      <c r="D83" s="150"/>
      <c r="E83" s="151"/>
      <c r="F83" s="119"/>
      <c r="G83" s="152">
        <v>1</v>
      </c>
      <c r="H83" s="153">
        <v>1</v>
      </c>
      <c r="I83" s="153">
        <v>3000</v>
      </c>
      <c r="J83" s="154">
        <f t="shared" si="12"/>
        <v>3000</v>
      </c>
      <c r="K83" s="122"/>
      <c r="L83" s="155">
        <f>SUM(Bogføring!BA266)</f>
        <v>0</v>
      </c>
      <c r="M83" s="156">
        <f t="shared" si="13"/>
        <v>3000</v>
      </c>
      <c r="N83" s="157">
        <f t="shared" si="10"/>
        <v>0</v>
      </c>
    </row>
    <row r="84" spans="1:14">
      <c r="A84" s="119" t="s">
        <v>216</v>
      </c>
      <c r="B84" s="149"/>
      <c r="C84" s="150" t="s">
        <v>202</v>
      </c>
      <c r="D84" s="150"/>
      <c r="E84" s="151"/>
      <c r="F84" s="119"/>
      <c r="G84" s="152">
        <v>1</v>
      </c>
      <c r="H84" s="153">
        <v>1</v>
      </c>
      <c r="I84" s="153">
        <v>4000</v>
      </c>
      <c r="J84" s="154">
        <f t="shared" si="12"/>
        <v>4000</v>
      </c>
      <c r="K84" s="122"/>
      <c r="L84" s="155">
        <f>SUM(Bogføring!BB266)</f>
        <v>0</v>
      </c>
      <c r="M84" s="156">
        <f t="shared" si="13"/>
        <v>4000</v>
      </c>
      <c r="N84" s="157">
        <f t="shared" si="10"/>
        <v>0</v>
      </c>
    </row>
    <row r="85" spans="1:14">
      <c r="A85" s="119" t="s">
        <v>217</v>
      </c>
      <c r="B85" s="149"/>
      <c r="C85" s="158" t="s">
        <v>107</v>
      </c>
      <c r="D85" s="150"/>
      <c r="E85" s="151"/>
      <c r="F85" s="119"/>
      <c r="G85" s="152">
        <v>1</v>
      </c>
      <c r="H85" s="153">
        <v>1</v>
      </c>
      <c r="I85" s="153">
        <v>800</v>
      </c>
      <c r="J85" s="154">
        <f t="shared" si="12"/>
        <v>800</v>
      </c>
      <c r="K85" s="122"/>
      <c r="L85" s="155">
        <f>SUM(Bogføring!BC266)</f>
        <v>0</v>
      </c>
      <c r="M85" s="156">
        <f t="shared" si="13"/>
        <v>800</v>
      </c>
      <c r="N85" s="157">
        <f t="shared" si="10"/>
        <v>0</v>
      </c>
    </row>
    <row r="86" spans="1:14">
      <c r="A86" s="119" t="s">
        <v>218</v>
      </c>
      <c r="B86" s="149"/>
      <c r="C86" s="158" t="s">
        <v>201</v>
      </c>
      <c r="D86" s="150"/>
      <c r="E86" s="151"/>
      <c r="F86" s="119"/>
      <c r="G86" s="152">
        <v>800</v>
      </c>
      <c r="H86" s="153">
        <v>1</v>
      </c>
      <c r="I86" s="153">
        <v>37.5</v>
      </c>
      <c r="J86" s="154">
        <f t="shared" si="12"/>
        <v>30000</v>
      </c>
      <c r="K86" s="122"/>
      <c r="L86" s="155">
        <f>SUM(Bogføring!BD266)</f>
        <v>0</v>
      </c>
      <c r="M86" s="156">
        <f t="shared" si="13"/>
        <v>30000</v>
      </c>
      <c r="N86" s="157">
        <f t="shared" si="10"/>
        <v>0</v>
      </c>
    </row>
    <row r="87" spans="1:14">
      <c r="A87" s="119" t="s">
        <v>219</v>
      </c>
      <c r="B87" s="149"/>
      <c r="C87" s="158" t="s">
        <v>197</v>
      </c>
      <c r="D87" s="150"/>
      <c r="E87" s="151"/>
      <c r="F87" s="119"/>
      <c r="G87" s="152">
        <v>1</v>
      </c>
      <c r="H87" s="153">
        <v>1</v>
      </c>
      <c r="I87" s="153">
        <v>10000</v>
      </c>
      <c r="J87" s="154">
        <f t="shared" si="12"/>
        <v>10000</v>
      </c>
      <c r="K87" s="122"/>
      <c r="L87" s="155">
        <f>SUM(Bogføring!BE266)</f>
        <v>0</v>
      </c>
      <c r="M87" s="156">
        <f t="shared" si="13"/>
        <v>10000</v>
      </c>
      <c r="N87" s="157">
        <f t="shared" si="10"/>
        <v>0</v>
      </c>
    </row>
    <row r="88" spans="1:14">
      <c r="A88" s="119"/>
      <c r="B88" s="149"/>
      <c r="C88" s="150"/>
      <c r="D88" s="150"/>
      <c r="E88" s="151"/>
      <c r="F88" s="119"/>
      <c r="G88" s="149"/>
      <c r="H88" s="150"/>
      <c r="I88" s="150"/>
      <c r="J88" s="154"/>
      <c r="K88" s="122"/>
      <c r="L88" s="155"/>
      <c r="M88" s="156"/>
      <c r="N88" s="157"/>
    </row>
    <row r="89" spans="1:14">
      <c r="A89" s="139">
        <f>+A10</f>
        <v>1</v>
      </c>
      <c r="B89" s="163" t="s">
        <v>33</v>
      </c>
      <c r="C89" s="164"/>
      <c r="D89" s="164"/>
      <c r="E89" s="165"/>
      <c r="F89" s="119"/>
      <c r="G89" s="163"/>
      <c r="H89" s="164"/>
      <c r="I89" s="165"/>
      <c r="J89" s="166">
        <f>SUM(J12:J88)</f>
        <v>386348</v>
      </c>
      <c r="K89" s="122"/>
      <c r="L89" s="167">
        <f>SUM(L12:L80)</f>
        <v>0</v>
      </c>
      <c r="M89" s="167">
        <f>SUM(M12:M88)</f>
        <v>386348</v>
      </c>
      <c r="N89" s="168"/>
    </row>
    <row r="90" spans="1:14">
      <c r="A90" s="119"/>
      <c r="B90" s="119"/>
      <c r="C90" s="119"/>
      <c r="D90" s="119"/>
      <c r="E90" s="119"/>
      <c r="F90" s="119"/>
      <c r="G90" s="119"/>
      <c r="H90" s="119"/>
      <c r="I90" s="119"/>
      <c r="J90" s="121"/>
      <c r="K90" s="122"/>
      <c r="L90" s="123"/>
      <c r="M90" s="123"/>
      <c r="N90" s="126"/>
    </row>
    <row r="91" spans="1:14">
      <c r="A91" s="119"/>
      <c r="B91" s="119"/>
      <c r="C91" s="119"/>
      <c r="D91" s="119"/>
      <c r="E91" s="119"/>
      <c r="F91" s="119"/>
      <c r="G91" s="119"/>
      <c r="H91" s="119"/>
      <c r="I91" s="119"/>
      <c r="J91" s="121"/>
      <c r="K91" s="122"/>
      <c r="L91" s="123"/>
      <c r="M91" s="123"/>
      <c r="N91" s="126"/>
    </row>
    <row r="92" spans="1:14">
      <c r="A92" s="139">
        <v>2</v>
      </c>
      <c r="B92" s="194" t="s">
        <v>8</v>
      </c>
      <c r="C92" s="195"/>
      <c r="D92" s="195"/>
      <c r="E92" s="196"/>
      <c r="F92" s="119"/>
      <c r="G92" s="150"/>
      <c r="H92" s="150"/>
      <c r="I92" s="150"/>
      <c r="J92" s="169"/>
      <c r="K92" s="122"/>
      <c r="L92" s="123"/>
      <c r="M92" s="123"/>
      <c r="N92" s="126"/>
    </row>
    <row r="93" spans="1:14">
      <c r="A93" s="119"/>
      <c r="B93" s="149"/>
      <c r="C93" s="150"/>
      <c r="D93" s="150"/>
      <c r="E93" s="151"/>
      <c r="F93" s="119"/>
      <c r="G93" s="140"/>
      <c r="H93" s="141"/>
      <c r="I93" s="141"/>
      <c r="J93" s="145"/>
      <c r="K93" s="122"/>
      <c r="L93" s="146"/>
      <c r="M93" s="147"/>
      <c r="N93" s="148"/>
    </row>
    <row r="94" spans="1:14">
      <c r="A94" s="119" t="s">
        <v>67</v>
      </c>
      <c r="B94" s="149"/>
      <c r="C94" s="150" t="s">
        <v>9</v>
      </c>
      <c r="D94" s="150"/>
      <c r="E94" s="151"/>
      <c r="F94" s="119"/>
      <c r="G94" s="152">
        <v>7</v>
      </c>
      <c r="H94" s="153">
        <v>1</v>
      </c>
      <c r="I94" s="153">
        <v>1000</v>
      </c>
      <c r="J94" s="154">
        <f t="shared" ref="J94:J126" si="14">+G94*H94*I94</f>
        <v>7000</v>
      </c>
      <c r="K94" s="122"/>
      <c r="L94" s="155">
        <f>+Bogføring!BF266</f>
        <v>0</v>
      </c>
      <c r="M94" s="156">
        <f t="shared" ref="M94:M99" si="15">+J94-L94</f>
        <v>7000</v>
      </c>
      <c r="N94" s="157">
        <f t="shared" ref="N94:N126" si="16">+L94*100/J94</f>
        <v>0</v>
      </c>
    </row>
    <row r="95" spans="1:14">
      <c r="A95" s="119"/>
      <c r="B95" s="149"/>
      <c r="C95" s="150"/>
      <c r="D95" s="150"/>
      <c r="E95" s="151"/>
      <c r="F95" s="119"/>
      <c r="G95" s="152"/>
      <c r="H95" s="153"/>
      <c r="I95" s="153"/>
      <c r="J95" s="154" t="s">
        <v>147</v>
      </c>
      <c r="K95" s="122"/>
      <c r="L95" s="155"/>
      <c r="M95" s="156"/>
      <c r="N95" s="157"/>
    </row>
    <row r="96" spans="1:14">
      <c r="A96" s="119" t="s">
        <v>68</v>
      </c>
      <c r="B96" s="149"/>
      <c r="C96" s="150" t="s">
        <v>10</v>
      </c>
      <c r="D96" s="150"/>
      <c r="E96" s="151"/>
      <c r="F96" s="119"/>
      <c r="G96" s="152"/>
      <c r="H96" s="153"/>
      <c r="I96" s="153"/>
      <c r="J96" s="154">
        <f t="shared" si="14"/>
        <v>0</v>
      </c>
      <c r="K96" s="122"/>
      <c r="L96" s="155"/>
      <c r="M96" s="156"/>
      <c r="N96" s="157"/>
    </row>
    <row r="97" spans="1:14">
      <c r="A97" s="119" t="s">
        <v>69</v>
      </c>
      <c r="B97" s="149"/>
      <c r="C97" s="150"/>
      <c r="D97" s="150" t="s">
        <v>4</v>
      </c>
      <c r="E97" s="151"/>
      <c r="F97" s="119"/>
      <c r="G97" s="152">
        <v>1</v>
      </c>
      <c r="H97" s="153">
        <v>1</v>
      </c>
      <c r="I97" s="162">
        <v>15000</v>
      </c>
      <c r="J97" s="154">
        <f t="shared" si="14"/>
        <v>15000</v>
      </c>
      <c r="K97" s="122"/>
      <c r="L97" s="155">
        <f>SUM(Bogføring!BH266)</f>
        <v>0</v>
      </c>
      <c r="M97" s="156">
        <f t="shared" si="15"/>
        <v>15000</v>
      </c>
      <c r="N97" s="157">
        <f t="shared" si="16"/>
        <v>0</v>
      </c>
    </row>
    <row r="98" spans="1:14">
      <c r="A98" s="119" t="s">
        <v>70</v>
      </c>
      <c r="B98" s="149"/>
      <c r="C98" s="150"/>
      <c r="D98" s="150" t="s">
        <v>13</v>
      </c>
      <c r="E98" s="151"/>
      <c r="F98" s="119"/>
      <c r="G98" s="152"/>
      <c r="H98" s="153"/>
      <c r="I98" s="153"/>
      <c r="J98" s="154">
        <f t="shared" si="14"/>
        <v>0</v>
      </c>
      <c r="K98" s="122"/>
      <c r="L98" s="155">
        <f>SUM(Bogføring!BI266)</f>
        <v>0</v>
      </c>
      <c r="M98" s="156">
        <f t="shared" si="15"/>
        <v>0</v>
      </c>
      <c r="N98" s="157" t="e">
        <f t="shared" si="16"/>
        <v>#DIV/0!</v>
      </c>
    </row>
    <row r="99" spans="1:14">
      <c r="A99" s="119" t="s">
        <v>71</v>
      </c>
      <c r="B99" s="149"/>
      <c r="C99" s="150"/>
      <c r="D99" s="150" t="s">
        <v>27</v>
      </c>
      <c r="E99" s="151"/>
      <c r="F99" s="119"/>
      <c r="G99" s="152"/>
      <c r="H99" s="153"/>
      <c r="I99" s="153"/>
      <c r="J99" s="154">
        <f t="shared" si="14"/>
        <v>0</v>
      </c>
      <c r="K99" s="122"/>
      <c r="L99" s="155">
        <f>SUM(Bogføring!BJ266)</f>
        <v>0</v>
      </c>
      <c r="M99" s="156">
        <f t="shared" si="15"/>
        <v>0</v>
      </c>
      <c r="N99" s="157" t="e">
        <f t="shared" si="16"/>
        <v>#DIV/0!</v>
      </c>
    </row>
    <row r="100" spans="1:14">
      <c r="A100" s="119"/>
      <c r="B100" s="149"/>
      <c r="C100" s="150"/>
      <c r="D100" s="150"/>
      <c r="E100" s="151"/>
      <c r="F100" s="119"/>
      <c r="G100" s="152"/>
      <c r="H100" s="153"/>
      <c r="I100" s="153"/>
      <c r="J100" s="154"/>
      <c r="K100" s="122"/>
      <c r="L100" s="155"/>
      <c r="M100" s="156"/>
      <c r="N100" s="157"/>
    </row>
    <row r="101" spans="1:14">
      <c r="A101" s="119" t="s">
        <v>72</v>
      </c>
      <c r="B101" s="149"/>
      <c r="C101" s="150" t="s">
        <v>14</v>
      </c>
      <c r="D101" s="150"/>
      <c r="E101" s="151"/>
      <c r="F101" s="119"/>
      <c r="G101" s="152"/>
      <c r="H101" s="153"/>
      <c r="I101" s="153"/>
      <c r="J101" s="154"/>
      <c r="K101" s="122"/>
      <c r="L101" s="155"/>
      <c r="M101" s="156"/>
      <c r="N101" s="157"/>
    </row>
    <row r="102" spans="1:14">
      <c r="A102" s="119" t="s">
        <v>73</v>
      </c>
      <c r="B102" s="149"/>
      <c r="C102" s="150"/>
      <c r="D102" s="150" t="s">
        <v>15</v>
      </c>
      <c r="E102" s="151"/>
      <c r="F102" s="119"/>
      <c r="G102" s="152">
        <v>800</v>
      </c>
      <c r="H102" s="153">
        <v>1</v>
      </c>
      <c r="I102" s="153">
        <v>225</v>
      </c>
      <c r="J102" s="154">
        <f t="shared" si="14"/>
        <v>180000</v>
      </c>
      <c r="K102" s="122"/>
      <c r="L102" s="155">
        <f>+Bogføring!BK266</f>
        <v>0</v>
      </c>
      <c r="M102" s="156">
        <f>+J102-L102</f>
        <v>180000</v>
      </c>
      <c r="N102" s="157">
        <f t="shared" si="16"/>
        <v>0</v>
      </c>
    </row>
    <row r="103" spans="1:14">
      <c r="A103" s="119" t="s">
        <v>74</v>
      </c>
      <c r="B103" s="149"/>
      <c r="C103" s="150"/>
      <c r="D103" s="150" t="s">
        <v>200</v>
      </c>
      <c r="E103" s="151"/>
      <c r="F103" s="119"/>
      <c r="G103" s="152">
        <v>1</v>
      </c>
      <c r="H103" s="153">
        <v>1</v>
      </c>
      <c r="I103" s="153">
        <v>30500</v>
      </c>
      <c r="J103" s="154">
        <f>+G103*H103*I103</f>
        <v>30500</v>
      </c>
      <c r="K103" s="122"/>
      <c r="L103" s="155">
        <f>SUM(Bogføring!BL266)</f>
        <v>0</v>
      </c>
      <c r="M103" s="156">
        <f t="shared" ref="M103:M126" si="17">+J103-L103</f>
        <v>30500</v>
      </c>
      <c r="N103" s="157">
        <f t="shared" si="16"/>
        <v>0</v>
      </c>
    </row>
    <row r="104" spans="1:14">
      <c r="A104" s="119" t="s">
        <v>85</v>
      </c>
      <c r="B104" s="149"/>
      <c r="C104" s="150"/>
      <c r="D104" s="158" t="s">
        <v>300</v>
      </c>
      <c r="E104" s="151"/>
      <c r="F104" s="119"/>
      <c r="G104" s="152">
        <v>1</v>
      </c>
      <c r="H104" s="153">
        <v>100</v>
      </c>
      <c r="I104" s="153">
        <v>68</v>
      </c>
      <c r="J104" s="154">
        <f>+G104*H104*I104</f>
        <v>6800</v>
      </c>
      <c r="K104" s="122"/>
      <c r="L104" s="155">
        <f>SUM(Bogføring!BM266)</f>
        <v>0</v>
      </c>
      <c r="M104" s="156">
        <f t="shared" si="17"/>
        <v>6800</v>
      </c>
      <c r="N104" s="157">
        <f t="shared" si="16"/>
        <v>0</v>
      </c>
    </row>
    <row r="105" spans="1:14">
      <c r="A105" s="119" t="s">
        <v>86</v>
      </c>
      <c r="B105" s="149"/>
      <c r="C105" s="150"/>
      <c r="D105" s="158" t="s">
        <v>298</v>
      </c>
      <c r="E105" s="151"/>
      <c r="F105" s="119"/>
      <c r="G105" s="152">
        <v>2</v>
      </c>
      <c r="H105" s="159">
        <v>100</v>
      </c>
      <c r="I105" s="159">
        <v>10.87</v>
      </c>
      <c r="J105" s="154">
        <f>+G105*H105*I105</f>
        <v>2174</v>
      </c>
      <c r="K105" s="122"/>
      <c r="L105" s="155">
        <f>+Bogføring!BN266</f>
        <v>0</v>
      </c>
      <c r="M105" s="156">
        <f t="shared" si="17"/>
        <v>2174</v>
      </c>
      <c r="N105" s="157">
        <f t="shared" si="16"/>
        <v>0</v>
      </c>
    </row>
    <row r="106" spans="1:14">
      <c r="A106" s="119" t="s">
        <v>108</v>
      </c>
      <c r="B106" s="149"/>
      <c r="C106" s="150"/>
      <c r="D106" s="158" t="s">
        <v>107</v>
      </c>
      <c r="E106" s="151"/>
      <c r="F106" s="119"/>
      <c r="G106" s="152"/>
      <c r="H106" s="159"/>
      <c r="I106" s="159"/>
      <c r="J106" s="154">
        <f>+G106*H106*I106</f>
        <v>0</v>
      </c>
      <c r="K106" s="122"/>
      <c r="L106" s="155">
        <f>+Bogføring!BX266</f>
        <v>0</v>
      </c>
      <c r="M106" s="156">
        <f t="shared" si="17"/>
        <v>0</v>
      </c>
      <c r="N106" s="157" t="e">
        <f t="shared" si="16"/>
        <v>#DIV/0!</v>
      </c>
    </row>
    <row r="107" spans="1:14">
      <c r="A107" s="119" t="s">
        <v>109</v>
      </c>
      <c r="B107" s="149"/>
      <c r="C107" s="150"/>
      <c r="D107" s="158" t="s">
        <v>299</v>
      </c>
      <c r="E107" s="151"/>
      <c r="F107" s="119"/>
      <c r="G107" s="152">
        <v>1</v>
      </c>
      <c r="H107" s="153">
        <v>100</v>
      </c>
      <c r="I107" s="153">
        <v>50</v>
      </c>
      <c r="J107" s="154">
        <f t="shared" si="14"/>
        <v>5000</v>
      </c>
      <c r="K107" s="122"/>
      <c r="L107" s="155">
        <f>+Bogføring!BY266</f>
        <v>0</v>
      </c>
      <c r="M107" s="156">
        <f t="shared" si="17"/>
        <v>5000</v>
      </c>
      <c r="N107" s="157">
        <f t="shared" si="16"/>
        <v>0</v>
      </c>
    </row>
    <row r="108" spans="1:14">
      <c r="A108" s="119"/>
      <c r="B108" s="149"/>
      <c r="C108" s="150"/>
      <c r="D108" s="158"/>
      <c r="E108" s="151"/>
      <c r="F108" s="119"/>
      <c r="G108" s="152"/>
      <c r="H108" s="153"/>
      <c r="I108" s="153"/>
      <c r="J108" s="154"/>
      <c r="K108" s="122"/>
      <c r="L108" s="155"/>
      <c r="M108" s="156"/>
      <c r="N108" s="157"/>
    </row>
    <row r="109" spans="1:14">
      <c r="A109" s="119" t="s">
        <v>260</v>
      </c>
      <c r="B109" s="149"/>
      <c r="C109" s="150" t="s">
        <v>21</v>
      </c>
      <c r="D109" s="150"/>
      <c r="E109" s="151"/>
      <c r="F109" s="119"/>
      <c r="G109" s="152"/>
      <c r="H109" s="153"/>
      <c r="I109" s="153"/>
      <c r="J109" s="154">
        <f t="shared" si="14"/>
        <v>0</v>
      </c>
      <c r="K109" s="122"/>
      <c r="L109" s="155">
        <f>SUM(Bogføring!BO266)</f>
        <v>0</v>
      </c>
      <c r="M109" s="156">
        <f t="shared" si="17"/>
        <v>0</v>
      </c>
      <c r="N109" s="157" t="e">
        <f t="shared" si="16"/>
        <v>#DIV/0!</v>
      </c>
    </row>
    <row r="110" spans="1:14">
      <c r="A110" s="119"/>
      <c r="B110" s="149"/>
      <c r="C110" s="150"/>
      <c r="D110" s="150"/>
      <c r="E110" s="151"/>
      <c r="F110" s="119"/>
      <c r="G110" s="152"/>
      <c r="H110" s="153"/>
      <c r="I110" s="153"/>
      <c r="J110" s="154"/>
      <c r="K110" s="122"/>
      <c r="L110" s="155"/>
      <c r="M110" s="156" t="s">
        <v>147</v>
      </c>
      <c r="N110" s="157"/>
    </row>
    <row r="111" spans="1:14">
      <c r="A111" s="119" t="s">
        <v>270</v>
      </c>
      <c r="B111" s="149"/>
      <c r="C111" s="150" t="str">
        <f>+C68</f>
        <v>Mad</v>
      </c>
      <c r="D111" s="150"/>
      <c r="E111" s="151"/>
      <c r="F111" s="119"/>
      <c r="G111" s="152"/>
      <c r="H111" s="153"/>
      <c r="I111" s="153"/>
      <c r="J111" s="154" t="s">
        <v>147</v>
      </c>
      <c r="K111" s="122"/>
      <c r="L111" s="155" t="s">
        <v>147</v>
      </c>
      <c r="M111" s="156"/>
      <c r="N111" s="157" t="s">
        <v>147</v>
      </c>
    </row>
    <row r="112" spans="1:14">
      <c r="A112" s="119" t="s">
        <v>283</v>
      </c>
      <c r="B112" s="149"/>
      <c r="C112" s="150"/>
      <c r="D112" s="158" t="s">
        <v>189</v>
      </c>
      <c r="E112" s="151"/>
      <c r="F112" s="119"/>
      <c r="G112" s="152">
        <v>30</v>
      </c>
      <c r="H112" s="153">
        <v>2</v>
      </c>
      <c r="I112" s="153">
        <v>35</v>
      </c>
      <c r="J112" s="154">
        <f>+G112*H112*I112</f>
        <v>2100</v>
      </c>
      <c r="K112" s="122"/>
      <c r="L112" s="155">
        <f>SUM(Bogføring!BP266)</f>
        <v>0</v>
      </c>
      <c r="M112" s="156">
        <f t="shared" si="17"/>
        <v>2100</v>
      </c>
      <c r="N112" s="157"/>
    </row>
    <row r="113" spans="1:14">
      <c r="A113" s="119" t="s">
        <v>284</v>
      </c>
      <c r="B113" s="149"/>
      <c r="C113" s="150"/>
      <c r="D113" s="158" t="s">
        <v>190</v>
      </c>
      <c r="E113" s="151"/>
      <c r="F113" s="119"/>
      <c r="G113" s="152">
        <v>200</v>
      </c>
      <c r="H113" s="153">
        <v>1</v>
      </c>
      <c r="I113" s="153">
        <v>70</v>
      </c>
      <c r="J113" s="154">
        <f>+G113*H113*I113</f>
        <v>14000</v>
      </c>
      <c r="K113" s="122"/>
      <c r="L113" s="155">
        <f>SUM(Bogføring!BQ266)</f>
        <v>0</v>
      </c>
      <c r="M113" s="156">
        <f t="shared" si="17"/>
        <v>14000</v>
      </c>
      <c r="N113" s="157"/>
    </row>
    <row r="114" spans="1:14">
      <c r="A114" s="119" t="s">
        <v>285</v>
      </c>
      <c r="B114" s="149"/>
      <c r="C114" s="150"/>
      <c r="D114" s="158" t="s">
        <v>191</v>
      </c>
      <c r="E114" s="151"/>
      <c r="F114" s="119"/>
      <c r="G114" s="152">
        <v>300</v>
      </c>
      <c r="H114" s="153">
        <v>2</v>
      </c>
      <c r="I114" s="153">
        <v>90</v>
      </c>
      <c r="J114" s="154">
        <f>+G114*H114*I114</f>
        <v>54000</v>
      </c>
      <c r="K114" s="122"/>
      <c r="L114" s="155">
        <f>SUM(Bogføring!BR266)</f>
        <v>0</v>
      </c>
      <c r="M114" s="156">
        <f t="shared" si="17"/>
        <v>54000</v>
      </c>
      <c r="N114" s="157"/>
    </row>
    <row r="115" spans="1:14">
      <c r="A115" s="119" t="s">
        <v>286</v>
      </c>
      <c r="B115" s="149"/>
      <c r="C115" s="150"/>
      <c r="D115" s="158" t="s">
        <v>77</v>
      </c>
      <c r="E115" s="151"/>
      <c r="F115" s="119"/>
      <c r="G115" s="152">
        <v>250</v>
      </c>
      <c r="H115" s="153">
        <v>1</v>
      </c>
      <c r="I115" s="153">
        <v>60</v>
      </c>
      <c r="J115" s="154">
        <f>+G115*H115*I115</f>
        <v>15000</v>
      </c>
      <c r="K115" s="122"/>
      <c r="L115" s="155">
        <f>SUM(Bogføring!BS266)</f>
        <v>0</v>
      </c>
      <c r="M115" s="156">
        <f t="shared" si="17"/>
        <v>15000</v>
      </c>
      <c r="N115" s="157"/>
    </row>
    <row r="116" spans="1:14">
      <c r="A116" s="119" t="s">
        <v>302</v>
      </c>
      <c r="B116" s="149"/>
      <c r="C116" s="150"/>
      <c r="D116" s="158" t="s">
        <v>303</v>
      </c>
      <c r="E116" s="151"/>
      <c r="F116" s="119"/>
      <c r="G116" s="152">
        <v>200</v>
      </c>
      <c r="H116" s="153">
        <v>1</v>
      </c>
      <c r="I116" s="153">
        <v>40</v>
      </c>
      <c r="J116" s="154">
        <f>+G116*H116*I116</f>
        <v>8000</v>
      </c>
      <c r="K116" s="122"/>
      <c r="L116" s="155">
        <f>SUM(Bogføring!BT266)</f>
        <v>0</v>
      </c>
      <c r="M116" s="156">
        <f t="shared" si="17"/>
        <v>8000</v>
      </c>
      <c r="N116" s="157"/>
    </row>
    <row r="117" spans="1:14">
      <c r="A117" s="119"/>
      <c r="B117" s="149"/>
      <c r="C117" s="150"/>
      <c r="D117" s="150"/>
      <c r="E117" s="151"/>
      <c r="F117" s="119"/>
      <c r="G117" s="152"/>
      <c r="H117" s="153"/>
      <c r="I117" s="153"/>
      <c r="J117" s="154"/>
      <c r="K117" s="122"/>
      <c r="L117" s="155"/>
      <c r="M117" s="156"/>
      <c r="N117" s="157"/>
    </row>
    <row r="118" spans="1:14">
      <c r="A118" s="119" t="s">
        <v>78</v>
      </c>
      <c r="B118" s="149"/>
      <c r="C118" s="150" t="str">
        <f>+C76</f>
        <v>Primitiv Camping</v>
      </c>
      <c r="D118" s="150"/>
      <c r="E118" s="151"/>
      <c r="F118" s="119"/>
      <c r="G118" s="152">
        <v>100</v>
      </c>
      <c r="H118" s="153">
        <v>2</v>
      </c>
      <c r="I118" s="153">
        <v>75</v>
      </c>
      <c r="J118" s="154">
        <f t="shared" si="14"/>
        <v>15000</v>
      </c>
      <c r="K118" s="122"/>
      <c r="L118" s="155">
        <f>SUM(Bogføring!BU266)</f>
        <v>0</v>
      </c>
      <c r="M118" s="156">
        <f t="shared" si="17"/>
        <v>15000</v>
      </c>
      <c r="N118" s="157">
        <f t="shared" si="16"/>
        <v>0</v>
      </c>
    </row>
    <row r="119" spans="1:14">
      <c r="A119" s="119"/>
      <c r="B119" s="149"/>
      <c r="C119" s="150"/>
      <c r="D119" s="150"/>
      <c r="E119" s="151"/>
      <c r="F119" s="119"/>
      <c r="G119" s="152"/>
      <c r="H119" s="153"/>
      <c r="I119" s="153"/>
      <c r="J119" s="154"/>
      <c r="K119" s="122"/>
      <c r="L119" s="155"/>
      <c r="M119" s="156"/>
      <c r="N119" s="157"/>
    </row>
    <row r="120" spans="1:14">
      <c r="A120" s="119" t="s">
        <v>94</v>
      </c>
      <c r="B120" s="149"/>
      <c r="C120" s="150" t="str">
        <f>+C78</f>
        <v xml:space="preserve">Masselogi </v>
      </c>
      <c r="D120" s="150"/>
      <c r="E120" s="151"/>
      <c r="F120" s="119"/>
      <c r="G120" s="152">
        <v>30</v>
      </c>
      <c r="H120" s="153">
        <v>1</v>
      </c>
      <c r="I120" s="153">
        <v>60</v>
      </c>
      <c r="J120" s="154">
        <f t="shared" si="14"/>
        <v>1800</v>
      </c>
      <c r="K120" s="122"/>
      <c r="L120" s="155">
        <f>+Bogføring!BV266</f>
        <v>0</v>
      </c>
      <c r="M120" s="156">
        <f t="shared" si="17"/>
        <v>1800</v>
      </c>
      <c r="N120" s="157">
        <f t="shared" si="16"/>
        <v>0</v>
      </c>
    </row>
    <row r="121" spans="1:14">
      <c r="A121" s="119"/>
      <c r="B121" s="149"/>
      <c r="C121" s="150"/>
      <c r="D121" s="150"/>
      <c r="E121" s="151"/>
      <c r="F121" s="119"/>
      <c r="G121" s="152"/>
      <c r="H121" s="153"/>
      <c r="I121" s="153"/>
      <c r="J121" s="154"/>
      <c r="K121" s="122"/>
      <c r="L121" s="155"/>
      <c r="M121" s="156"/>
      <c r="N121" s="157"/>
    </row>
    <row r="122" spans="1:14">
      <c r="A122" s="119" t="s">
        <v>266</v>
      </c>
      <c r="B122" s="149"/>
      <c r="C122" s="150" t="s">
        <v>272</v>
      </c>
      <c r="D122" s="150"/>
      <c r="E122" s="151"/>
      <c r="F122" s="119"/>
      <c r="G122" s="152"/>
      <c r="H122" s="153"/>
      <c r="I122" s="153"/>
      <c r="J122" s="154">
        <f t="shared" si="14"/>
        <v>0</v>
      </c>
      <c r="K122" s="122"/>
      <c r="L122" s="155">
        <f>SUM(Bogføring!BW266)</f>
        <v>0</v>
      </c>
      <c r="M122" s="156">
        <f t="shared" si="17"/>
        <v>0</v>
      </c>
      <c r="N122" s="157" t="e">
        <f t="shared" si="16"/>
        <v>#DIV/0!</v>
      </c>
    </row>
    <row r="123" spans="1:14">
      <c r="A123" s="119"/>
      <c r="B123" s="149"/>
      <c r="C123" s="150"/>
      <c r="D123" s="150"/>
      <c r="E123" s="151"/>
      <c r="F123" s="119"/>
      <c r="G123" s="152"/>
      <c r="H123" s="153"/>
      <c r="I123" s="153"/>
      <c r="J123" s="154"/>
      <c r="K123" s="122"/>
      <c r="L123" s="155"/>
      <c r="M123" s="156"/>
      <c r="N123" s="157"/>
    </row>
    <row r="124" spans="1:14">
      <c r="A124" s="119" t="s">
        <v>263</v>
      </c>
      <c r="B124" s="149"/>
      <c r="C124" s="150" t="s">
        <v>201</v>
      </c>
      <c r="D124" s="150"/>
      <c r="E124" s="151"/>
      <c r="F124" s="119"/>
      <c r="G124" s="152">
        <v>800</v>
      </c>
      <c r="H124" s="153">
        <v>1</v>
      </c>
      <c r="I124" s="153">
        <v>37.5</v>
      </c>
      <c r="J124" s="154">
        <f t="shared" si="14"/>
        <v>30000</v>
      </c>
      <c r="K124" s="122"/>
      <c r="L124" s="155">
        <f>SUM(Bogføring!BX266)</f>
        <v>0</v>
      </c>
      <c r="M124" s="156">
        <f t="shared" si="17"/>
        <v>30000</v>
      </c>
      <c r="N124" s="157">
        <f t="shared" si="16"/>
        <v>0</v>
      </c>
    </row>
    <row r="125" spans="1:14">
      <c r="A125" s="119"/>
      <c r="B125" s="149"/>
      <c r="C125" s="150"/>
      <c r="D125" s="150"/>
      <c r="E125" s="151"/>
      <c r="F125" s="119"/>
      <c r="G125" s="152"/>
      <c r="H125" s="153"/>
      <c r="I125" s="153"/>
      <c r="J125" s="154"/>
      <c r="K125" s="122"/>
      <c r="L125" s="155"/>
      <c r="M125" s="156"/>
      <c r="N125" s="157"/>
    </row>
    <row r="126" spans="1:14">
      <c r="A126" s="119" t="s">
        <v>269</v>
      </c>
      <c r="B126" s="149"/>
      <c r="C126" s="150" t="s">
        <v>110</v>
      </c>
      <c r="D126" s="150"/>
      <c r="E126" s="151"/>
      <c r="F126" s="119"/>
      <c r="G126" s="152"/>
      <c r="H126" s="153"/>
      <c r="I126" s="153"/>
      <c r="J126" s="154">
        <f t="shared" si="14"/>
        <v>0</v>
      </c>
      <c r="K126" s="122"/>
      <c r="L126" s="155">
        <f>SUM(Bogføring!BY267)</f>
        <v>0</v>
      </c>
      <c r="M126" s="156">
        <f t="shared" si="17"/>
        <v>0</v>
      </c>
      <c r="N126" s="157" t="e">
        <f t="shared" si="16"/>
        <v>#DIV/0!</v>
      </c>
    </row>
    <row r="127" spans="1:14">
      <c r="A127" s="119"/>
      <c r="B127" s="149"/>
      <c r="C127" s="150" t="s">
        <v>147</v>
      </c>
      <c r="D127" s="150"/>
      <c r="E127" s="151"/>
      <c r="F127" s="119"/>
      <c r="G127" s="149"/>
      <c r="H127" s="150"/>
      <c r="I127" s="150"/>
      <c r="J127" s="154"/>
      <c r="K127" s="122"/>
      <c r="L127" s="155"/>
      <c r="M127" s="156"/>
      <c r="N127" s="157"/>
    </row>
    <row r="128" spans="1:14">
      <c r="A128" s="139">
        <f>+A92</f>
        <v>2</v>
      </c>
      <c r="B128" s="163" t="s">
        <v>34</v>
      </c>
      <c r="C128" s="164"/>
      <c r="D128" s="164"/>
      <c r="E128" s="165"/>
      <c r="F128" s="119"/>
      <c r="G128" s="163"/>
      <c r="H128" s="164"/>
      <c r="I128" s="165"/>
      <c r="J128" s="166">
        <f>SUM(J92:J127)</f>
        <v>386374</v>
      </c>
      <c r="K128" s="122"/>
      <c r="L128" s="166">
        <f>SUM(L92:L127)</f>
        <v>0</v>
      </c>
      <c r="M128" s="170"/>
      <c r="N128" s="168"/>
    </row>
    <row r="129" spans="1:14">
      <c r="A129" s="119"/>
      <c r="B129" s="119"/>
      <c r="C129" s="119"/>
      <c r="D129" s="119"/>
      <c r="E129" s="119"/>
      <c r="F129" s="119"/>
      <c r="G129" s="119"/>
      <c r="H129" s="119"/>
      <c r="I129" s="119"/>
      <c r="J129" s="121"/>
      <c r="K129" s="122"/>
      <c r="L129" s="123"/>
      <c r="M129" s="123"/>
      <c r="N129" s="126"/>
    </row>
    <row r="130" spans="1:14" s="2" customFormat="1" ht="15">
      <c r="A130" s="139">
        <v>3</v>
      </c>
      <c r="B130" s="171" t="s">
        <v>32</v>
      </c>
      <c r="C130" s="172"/>
      <c r="D130" s="172"/>
      <c r="E130" s="173"/>
      <c r="F130" s="119"/>
      <c r="G130" s="171"/>
      <c r="H130" s="172"/>
      <c r="I130" s="172"/>
      <c r="J130" s="174">
        <f>+J128-J89</f>
        <v>26</v>
      </c>
      <c r="K130" s="122"/>
      <c r="L130" s="166">
        <f>+L128-L89</f>
        <v>0</v>
      </c>
      <c r="M130" s="175"/>
      <c r="N130" s="176"/>
    </row>
    <row r="131" spans="1:14">
      <c r="A131" s="119"/>
      <c r="B131" s="119"/>
      <c r="C131" s="119"/>
      <c r="D131" s="119"/>
      <c r="E131" s="119"/>
      <c r="F131" s="119"/>
      <c r="G131" s="119"/>
      <c r="H131" s="119"/>
      <c r="I131" s="119"/>
      <c r="J131" s="121"/>
      <c r="K131" s="122"/>
      <c r="L131" s="123"/>
      <c r="M131" s="123"/>
      <c r="N131" s="126"/>
    </row>
    <row r="132" spans="1:14">
      <c r="A132" s="119"/>
      <c r="B132" s="119"/>
      <c r="C132" s="119"/>
      <c r="D132" s="119"/>
      <c r="E132" s="119"/>
      <c r="F132" s="119"/>
      <c r="G132" s="119"/>
      <c r="H132" s="119"/>
      <c r="I132" s="119"/>
      <c r="J132" s="121"/>
      <c r="K132" s="122"/>
      <c r="L132" s="123"/>
      <c r="M132" s="123"/>
      <c r="N132" s="126"/>
    </row>
    <row r="133" spans="1:14">
      <c r="A133" s="119"/>
      <c r="B133" s="194" t="s">
        <v>173</v>
      </c>
      <c r="C133" s="195"/>
      <c r="D133" s="195"/>
      <c r="E133" s="195"/>
      <c r="F133" s="195"/>
      <c r="G133" s="195"/>
      <c r="H133" s="195"/>
      <c r="I133" s="195"/>
      <c r="J133" s="195"/>
      <c r="K133" s="195"/>
      <c r="L133" s="196"/>
      <c r="M133" s="123"/>
      <c r="N133" s="126"/>
    </row>
    <row r="134" spans="1:14">
      <c r="A134" s="119"/>
      <c r="B134" s="119"/>
      <c r="C134" s="119"/>
      <c r="D134" s="119"/>
      <c r="E134" s="119"/>
      <c r="F134" s="119"/>
      <c r="G134" s="119"/>
      <c r="H134" s="119"/>
      <c r="I134" s="119"/>
      <c r="J134" s="121"/>
      <c r="K134" s="122"/>
      <c r="L134" s="123"/>
      <c r="M134" s="123"/>
      <c r="N134" s="126"/>
    </row>
    <row r="135" spans="1:14">
      <c r="A135" s="119"/>
      <c r="B135" s="202" t="s">
        <v>118</v>
      </c>
      <c r="C135" s="203"/>
      <c r="D135" s="203"/>
      <c r="E135" s="204"/>
      <c r="F135" s="119"/>
      <c r="G135" s="119"/>
      <c r="H135" s="119"/>
      <c r="I135" s="119"/>
      <c r="J135" s="121"/>
      <c r="K135" s="122"/>
      <c r="L135" s="123"/>
      <c r="M135" s="123"/>
      <c r="N135" s="126"/>
    </row>
    <row r="136" spans="1:14">
      <c r="A136" s="119"/>
      <c r="B136" s="140" t="s">
        <v>121</v>
      </c>
      <c r="C136" s="141"/>
      <c r="D136" s="141"/>
      <c r="E136" s="141"/>
      <c r="F136" s="141"/>
      <c r="G136" s="141"/>
      <c r="H136" s="141"/>
      <c r="I136" s="141"/>
      <c r="J136" s="177"/>
      <c r="K136" s="178"/>
      <c r="L136" s="179">
        <f>+Bogføring!C267</f>
        <v>0</v>
      </c>
      <c r="M136" s="123"/>
      <c r="N136" s="126"/>
    </row>
    <row r="137" spans="1:14">
      <c r="A137" s="119"/>
      <c r="B137" s="149" t="s">
        <v>122</v>
      </c>
      <c r="C137" s="150"/>
      <c r="D137" s="150"/>
      <c r="E137" s="150"/>
      <c r="F137" s="150"/>
      <c r="G137" s="150"/>
      <c r="H137" s="150"/>
      <c r="I137" s="150"/>
      <c r="J137" s="169"/>
      <c r="K137" s="158"/>
      <c r="L137" s="180">
        <f>-Bogføring!CB266</f>
        <v>0</v>
      </c>
      <c r="M137" s="123"/>
      <c r="N137" s="126"/>
    </row>
    <row r="138" spans="1:14">
      <c r="A138" s="119"/>
      <c r="B138" s="181" t="s">
        <v>159</v>
      </c>
      <c r="C138" s="182"/>
      <c r="D138" s="182"/>
      <c r="E138" s="182"/>
      <c r="F138" s="182"/>
      <c r="G138" s="182"/>
      <c r="H138" s="182"/>
      <c r="I138" s="182"/>
      <c r="J138" s="183"/>
      <c r="K138" s="184"/>
      <c r="L138" s="185">
        <f>-Bogføring!CC266</f>
        <v>0</v>
      </c>
      <c r="M138" s="123"/>
      <c r="N138" s="126"/>
    </row>
    <row r="139" spans="1:14">
      <c r="A139" s="119"/>
      <c r="B139" s="149"/>
      <c r="C139" s="150"/>
      <c r="D139" s="150"/>
      <c r="E139" s="150"/>
      <c r="F139" s="150"/>
      <c r="G139" s="150"/>
      <c r="H139" s="150"/>
      <c r="I139" s="150"/>
      <c r="J139" s="169"/>
      <c r="K139" s="158"/>
      <c r="L139" s="180"/>
      <c r="M139" s="123"/>
      <c r="N139" s="126"/>
    </row>
    <row r="140" spans="1:14">
      <c r="A140" s="119"/>
      <c r="B140" s="181" t="s">
        <v>154</v>
      </c>
      <c r="C140" s="182"/>
      <c r="D140" s="182"/>
      <c r="E140" s="182"/>
      <c r="F140" s="182"/>
      <c r="G140" s="182"/>
      <c r="H140" s="182"/>
      <c r="I140" s="182"/>
      <c r="J140" s="183"/>
      <c r="K140" s="184"/>
      <c r="L140" s="185">
        <f>SUM(L136:L139)</f>
        <v>0</v>
      </c>
      <c r="M140" s="123"/>
      <c r="N140" s="126"/>
    </row>
    <row r="141" spans="1:14">
      <c r="A141" s="119"/>
      <c r="B141" s="119"/>
      <c r="C141" s="119"/>
      <c r="D141" s="119"/>
      <c r="E141" s="119"/>
      <c r="F141" s="119"/>
      <c r="G141" s="119"/>
      <c r="H141" s="119"/>
      <c r="I141" s="119"/>
      <c r="J141" s="121"/>
      <c r="K141" s="122"/>
      <c r="L141" s="123"/>
      <c r="M141" s="123"/>
      <c r="N141" s="126"/>
    </row>
    <row r="142" spans="1:14">
      <c r="A142" s="119"/>
      <c r="B142" s="119"/>
      <c r="C142" s="119"/>
      <c r="D142" s="119"/>
      <c r="E142" s="119"/>
      <c r="F142" s="119"/>
      <c r="G142" s="119"/>
      <c r="H142" s="119"/>
      <c r="I142" s="119"/>
      <c r="J142" s="121"/>
      <c r="K142" s="122"/>
      <c r="L142" s="123"/>
      <c r="M142" s="123"/>
      <c r="N142" s="126"/>
    </row>
    <row r="143" spans="1:14">
      <c r="A143" s="119"/>
      <c r="B143" s="202" t="s">
        <v>119</v>
      </c>
      <c r="C143" s="203"/>
      <c r="D143" s="203"/>
      <c r="E143" s="204"/>
      <c r="F143" s="119"/>
      <c r="G143" s="119"/>
      <c r="H143" s="119"/>
      <c r="I143" s="119"/>
      <c r="J143" s="121"/>
      <c r="K143" s="122"/>
      <c r="L143" s="123"/>
      <c r="M143" s="123"/>
      <c r="N143" s="126"/>
    </row>
    <row r="144" spans="1:14">
      <c r="A144" s="119"/>
      <c r="B144" s="140" t="s">
        <v>172</v>
      </c>
      <c r="C144" s="141"/>
      <c r="D144" s="141"/>
      <c r="E144" s="141"/>
      <c r="F144" s="141"/>
      <c r="G144" s="141"/>
      <c r="H144" s="141"/>
      <c r="I144" s="141"/>
      <c r="J144" s="177"/>
      <c r="K144" s="178"/>
      <c r="L144" s="179" t="e">
        <f>+Bogføring!#REF!+Bogføring!CD266</f>
        <v>#REF!</v>
      </c>
      <c r="M144" s="123"/>
      <c r="N144" s="126"/>
    </row>
    <row r="145" spans="1:14">
      <c r="A145" s="119"/>
      <c r="B145" s="149" t="s">
        <v>157</v>
      </c>
      <c r="C145" s="150"/>
      <c r="D145" s="150"/>
      <c r="E145" s="150"/>
      <c r="F145" s="150"/>
      <c r="G145" s="150"/>
      <c r="H145" s="150"/>
      <c r="I145" s="150"/>
      <c r="J145" s="169"/>
      <c r="K145" s="158"/>
      <c r="L145" s="180">
        <f>+L130</f>
        <v>0</v>
      </c>
      <c r="M145" s="123"/>
      <c r="N145" s="126"/>
    </row>
    <row r="146" spans="1:14">
      <c r="A146" s="119"/>
      <c r="B146" s="149" t="s">
        <v>174</v>
      </c>
      <c r="C146" s="150"/>
      <c r="D146" s="150"/>
      <c r="E146" s="150"/>
      <c r="F146" s="150"/>
      <c r="G146" s="150"/>
      <c r="H146" s="150"/>
      <c r="I146" s="150"/>
      <c r="J146" s="169"/>
      <c r="K146" s="158"/>
      <c r="L146" s="180">
        <f>+Bogføring!CE266</f>
        <v>0</v>
      </c>
      <c r="M146" s="123"/>
      <c r="N146" s="126"/>
    </row>
    <row r="147" spans="1:14">
      <c r="A147" s="119"/>
      <c r="B147" s="149" t="s">
        <v>156</v>
      </c>
      <c r="C147" s="150"/>
      <c r="D147" s="150"/>
      <c r="E147" s="150"/>
      <c r="F147" s="150"/>
      <c r="G147" s="150"/>
      <c r="H147" s="150"/>
      <c r="I147" s="150"/>
      <c r="J147" s="169"/>
      <c r="K147" s="158"/>
      <c r="L147" s="180">
        <f>+Bogføring!CF266</f>
        <v>0</v>
      </c>
      <c r="M147" s="123"/>
      <c r="N147" s="126"/>
    </row>
    <row r="148" spans="1:14">
      <c r="A148" s="119"/>
      <c r="B148" s="149" t="s">
        <v>163</v>
      </c>
      <c r="C148" s="150"/>
      <c r="D148" s="150"/>
      <c r="E148" s="150"/>
      <c r="F148" s="150"/>
      <c r="G148" s="150"/>
      <c r="H148" s="150"/>
      <c r="I148" s="150"/>
      <c r="J148" s="169"/>
      <c r="K148" s="158"/>
      <c r="L148" s="180">
        <f>+Bogføring!CG266</f>
        <v>0</v>
      </c>
      <c r="M148" s="123"/>
      <c r="N148" s="126"/>
    </row>
    <row r="149" spans="1:14">
      <c r="A149" s="119"/>
      <c r="B149" s="149" t="s">
        <v>166</v>
      </c>
      <c r="C149" s="150"/>
      <c r="D149" s="150"/>
      <c r="E149" s="150"/>
      <c r="F149" s="150"/>
      <c r="G149" s="150"/>
      <c r="H149" s="150"/>
      <c r="I149" s="150"/>
      <c r="J149" s="169"/>
      <c r="K149" s="158"/>
      <c r="L149" s="180">
        <f>+Bogføring!CI266</f>
        <v>0</v>
      </c>
      <c r="M149" s="123"/>
      <c r="N149" s="126"/>
    </row>
    <row r="150" spans="1:14">
      <c r="A150" s="119"/>
      <c r="B150" s="181" t="s">
        <v>168</v>
      </c>
      <c r="C150" s="182"/>
      <c r="D150" s="182"/>
      <c r="E150" s="182"/>
      <c r="F150" s="182"/>
      <c r="G150" s="182"/>
      <c r="H150" s="182"/>
      <c r="I150" s="182"/>
      <c r="J150" s="183"/>
      <c r="K150" s="184"/>
      <c r="L150" s="185">
        <f>+Bogføring!CJ266</f>
        <v>0</v>
      </c>
      <c r="M150" s="123"/>
      <c r="N150" s="126"/>
    </row>
    <row r="151" spans="1:14">
      <c r="A151" s="119"/>
      <c r="B151" s="149"/>
      <c r="C151" s="150"/>
      <c r="D151" s="150"/>
      <c r="E151" s="150"/>
      <c r="F151" s="150"/>
      <c r="G151" s="150"/>
      <c r="H151" s="150"/>
      <c r="I151" s="150"/>
      <c r="J151" s="169"/>
      <c r="K151" s="158"/>
      <c r="L151" s="180"/>
      <c r="M151" s="123"/>
      <c r="N151" s="126"/>
    </row>
    <row r="152" spans="1:14">
      <c r="A152" s="119"/>
      <c r="B152" s="181" t="s">
        <v>155</v>
      </c>
      <c r="C152" s="182"/>
      <c r="D152" s="182"/>
      <c r="E152" s="182"/>
      <c r="F152" s="182"/>
      <c r="G152" s="182"/>
      <c r="H152" s="182"/>
      <c r="I152" s="182"/>
      <c r="J152" s="183"/>
      <c r="K152" s="184"/>
      <c r="L152" s="185" t="e">
        <f>SUM(L144:L150)</f>
        <v>#REF!</v>
      </c>
      <c r="M152" s="123"/>
      <c r="N152" s="126"/>
    </row>
    <row r="153" spans="1:14">
      <c r="A153" s="119"/>
      <c r="B153" s="119"/>
      <c r="C153" s="119"/>
      <c r="D153" s="119"/>
      <c r="E153" s="119"/>
      <c r="F153" s="119"/>
      <c r="G153" s="119"/>
      <c r="H153" s="119"/>
      <c r="I153" s="119"/>
      <c r="J153" s="121"/>
      <c r="K153" s="122"/>
      <c r="L153" s="123"/>
      <c r="M153" s="123"/>
      <c r="N153" s="126"/>
    </row>
    <row r="154" spans="1:14">
      <c r="A154" s="119"/>
      <c r="B154" s="171" t="s">
        <v>158</v>
      </c>
      <c r="C154" s="172"/>
      <c r="D154" s="172"/>
      <c r="E154" s="172"/>
      <c r="F154" s="172"/>
      <c r="G154" s="172"/>
      <c r="H154" s="172"/>
      <c r="I154" s="172"/>
      <c r="J154" s="186"/>
      <c r="K154" s="187"/>
      <c r="L154" s="188" t="e">
        <f>+L140-L152</f>
        <v>#REF!</v>
      </c>
      <c r="M154" s="123"/>
      <c r="N154" s="126"/>
    </row>
    <row r="155" spans="1:14">
      <c r="A155" s="119"/>
      <c r="B155" s="119"/>
      <c r="C155" s="119"/>
      <c r="D155" s="119"/>
      <c r="E155" s="119"/>
      <c r="F155" s="119"/>
      <c r="G155" s="119"/>
      <c r="H155" s="119"/>
      <c r="I155" s="119"/>
      <c r="J155" s="121"/>
      <c r="K155" s="122"/>
      <c r="L155" s="123"/>
      <c r="M155" s="123"/>
      <c r="N155" s="126"/>
    </row>
    <row r="156" spans="1:14" ht="15">
      <c r="A156" s="2"/>
      <c r="B156" s="2"/>
      <c r="C156" s="2"/>
      <c r="D156" s="2"/>
      <c r="E156" s="2"/>
      <c r="F156" s="2"/>
      <c r="G156" s="2"/>
      <c r="H156" s="2"/>
      <c r="I156" s="2"/>
      <c r="J156" s="94"/>
      <c r="K156" s="21"/>
      <c r="L156" s="95"/>
      <c r="M156" s="95"/>
      <c r="N156" s="98"/>
    </row>
    <row r="157" spans="1:14" ht="15">
      <c r="A157" s="2"/>
      <c r="B157" s="2"/>
      <c r="C157" s="2"/>
      <c r="D157" s="2"/>
      <c r="E157" s="2"/>
      <c r="F157" s="2"/>
      <c r="G157" s="2"/>
      <c r="H157" s="2"/>
      <c r="I157" s="2"/>
      <c r="J157" s="94"/>
      <c r="K157" s="21"/>
      <c r="L157" s="95"/>
      <c r="M157" s="95"/>
      <c r="N157" s="98"/>
    </row>
    <row r="158" spans="1:14" ht="15">
      <c r="A158" s="3"/>
      <c r="B158" s="2"/>
      <c r="C158" s="2"/>
      <c r="D158" s="2"/>
      <c r="E158" s="2"/>
      <c r="F158" s="2"/>
      <c r="G158" s="2"/>
      <c r="H158" s="2"/>
      <c r="I158" s="2"/>
      <c r="J158" s="94"/>
      <c r="K158" s="21"/>
      <c r="L158" s="95"/>
      <c r="M158" s="95"/>
      <c r="N158" s="98"/>
    </row>
    <row r="159" spans="1:14" ht="15">
      <c r="A159" s="2"/>
      <c r="B159" s="2"/>
      <c r="C159" s="192"/>
      <c r="D159" s="193"/>
      <c r="E159" s="2"/>
      <c r="F159" s="2"/>
      <c r="G159" s="2"/>
      <c r="H159" s="2"/>
      <c r="I159" s="2"/>
      <c r="J159" s="94"/>
      <c r="K159" s="21"/>
      <c r="L159" s="95"/>
      <c r="M159" s="95"/>
      <c r="N159" s="98"/>
    </row>
    <row r="160" spans="1:14" ht="15">
      <c r="A160" s="2"/>
      <c r="B160" s="2"/>
      <c r="C160" s="2"/>
      <c r="D160" s="2"/>
      <c r="E160" s="2"/>
      <c r="F160" s="2"/>
      <c r="G160" s="2"/>
      <c r="H160" s="2"/>
      <c r="I160" s="2"/>
      <c r="J160" s="99"/>
      <c r="K160" s="21"/>
      <c r="L160" s="95"/>
      <c r="M160" s="95"/>
      <c r="N160" s="98"/>
    </row>
    <row r="161" spans="1:14" s="19" customFormat="1" ht="20.25" customHeight="1">
      <c r="A161" s="100"/>
      <c r="B161" s="100"/>
      <c r="C161" s="101"/>
      <c r="D161" s="100"/>
      <c r="E161" s="100"/>
      <c r="F161" s="100"/>
      <c r="G161" s="100"/>
      <c r="H161" s="100"/>
      <c r="I161" s="100"/>
      <c r="J161" s="102"/>
      <c r="K161" s="103"/>
      <c r="L161" s="104"/>
      <c r="M161" s="104"/>
      <c r="N161" s="105"/>
    </row>
    <row r="162" spans="1:14" ht="15">
      <c r="A162" s="2"/>
      <c r="B162" s="2"/>
      <c r="C162" s="2"/>
      <c r="D162" s="2"/>
      <c r="E162" s="2"/>
      <c r="F162" s="2"/>
      <c r="G162" s="2"/>
      <c r="H162" s="2"/>
      <c r="I162" s="2"/>
      <c r="J162" s="94"/>
      <c r="K162" s="21"/>
      <c r="L162" s="95"/>
      <c r="M162" s="95"/>
      <c r="N162" s="98"/>
    </row>
    <row r="163" spans="1:14" ht="15">
      <c r="A163" s="2"/>
      <c r="B163" s="2"/>
      <c r="C163" s="2"/>
      <c r="D163" s="2"/>
      <c r="E163" s="2"/>
      <c r="F163" s="2"/>
      <c r="G163" s="2"/>
      <c r="H163" s="2"/>
      <c r="I163" s="2"/>
      <c r="J163" s="99"/>
      <c r="K163" s="21"/>
      <c r="L163" s="95"/>
      <c r="M163" s="95"/>
      <c r="N163" s="98"/>
    </row>
    <row r="164" spans="1:14" ht="15.75">
      <c r="A164" s="2"/>
      <c r="B164" s="2"/>
      <c r="C164" s="92"/>
      <c r="D164" s="2"/>
      <c r="E164" s="2"/>
      <c r="F164" s="2"/>
      <c r="G164" s="2"/>
      <c r="H164" s="2"/>
      <c r="I164" s="2"/>
      <c r="J164" s="106"/>
      <c r="K164" s="21"/>
      <c r="L164" s="95"/>
      <c r="M164" s="95"/>
      <c r="N164" s="98"/>
    </row>
    <row r="165" spans="1:14" ht="15">
      <c r="A165" s="2"/>
      <c r="B165" s="2"/>
      <c r="C165" s="2"/>
      <c r="D165" s="2"/>
      <c r="E165" s="2"/>
      <c r="F165" s="2"/>
      <c r="G165" s="2"/>
      <c r="H165" s="2"/>
      <c r="I165" s="2"/>
      <c r="J165" s="94"/>
      <c r="K165" s="21"/>
      <c r="L165" s="95"/>
      <c r="M165" s="95"/>
      <c r="N165" s="98"/>
    </row>
  </sheetData>
  <mergeCells count="9">
    <mergeCell ref="L6:N6"/>
    <mergeCell ref="C159:D159"/>
    <mergeCell ref="B10:E10"/>
    <mergeCell ref="B92:E92"/>
    <mergeCell ref="G6:J6"/>
    <mergeCell ref="D50:E50"/>
    <mergeCell ref="B135:E135"/>
    <mergeCell ref="B143:E143"/>
    <mergeCell ref="B133:L133"/>
  </mergeCells>
  <phoneticPr fontId="0" type="noConversion"/>
  <pageMargins left="0.74803149606299213" right="0.35433070866141736" top="0.55118110236220474" bottom="0.55118110236220474" header="0" footer="0"/>
  <pageSetup paperSize="9" scale="51" orientation="portrait" r:id="rId1"/>
  <headerFooter alignWithMargins="0">
    <oddFooter>&amp;L&amp;8Udskrevet d. &amp;D&amp;C&amp;8Side &amp;P af &amp;N&amp;R&amp;8&amp;F / &amp;A</oddFooter>
  </headerFooter>
  <rowBreaks count="1" manualBreakCount="1"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8"/>
  <sheetViews>
    <sheetView workbookViewId="0">
      <selection sqref="A1:B89"/>
    </sheetView>
  </sheetViews>
  <sheetFormatPr defaultRowHeight="12.75"/>
  <cols>
    <col min="1" max="1" width="15.140625" style="5" bestFit="1" customWidth="1"/>
    <col min="2" max="2" width="75.7109375" style="8" customWidth="1"/>
    <col min="3" max="16384" width="9.140625" style="5"/>
  </cols>
  <sheetData>
    <row r="1" spans="1:2" ht="15">
      <c r="A1" s="107"/>
      <c r="B1" s="108"/>
    </row>
    <row r="2" spans="1:2" ht="15">
      <c r="A2" s="109" t="s">
        <v>75</v>
      </c>
      <c r="B2" s="110" t="s">
        <v>97</v>
      </c>
    </row>
    <row r="3" spans="1:2" ht="15">
      <c r="A3" s="111"/>
      <c r="B3" s="112"/>
    </row>
    <row r="4" spans="1:2" ht="15">
      <c r="A4" s="2" t="s">
        <v>35</v>
      </c>
      <c r="B4" s="113"/>
    </row>
    <row r="5" spans="1:2" ht="15">
      <c r="A5" s="2" t="s">
        <v>36</v>
      </c>
      <c r="B5" s="113" t="s">
        <v>287</v>
      </c>
    </row>
    <row r="6" spans="1:2" ht="15">
      <c r="A6" s="2" t="s">
        <v>37</v>
      </c>
      <c r="B6" s="113"/>
    </row>
    <row r="7" spans="1:2" ht="15">
      <c r="A7" s="2" t="s">
        <v>38</v>
      </c>
      <c r="B7" s="113"/>
    </row>
    <row r="8" spans="1:2" ht="15">
      <c r="A8" s="2" t="s">
        <v>39</v>
      </c>
      <c r="B8" s="113" t="s">
        <v>276</v>
      </c>
    </row>
    <row r="9" spans="1:2" ht="15">
      <c r="A9" s="2" t="s">
        <v>274</v>
      </c>
      <c r="B9" s="113" t="s">
        <v>275</v>
      </c>
    </row>
    <row r="10" spans="1:2" ht="30">
      <c r="A10" s="2" t="s">
        <v>40</v>
      </c>
      <c r="B10" s="113" t="s">
        <v>304</v>
      </c>
    </row>
    <row r="11" spans="1:2" ht="15">
      <c r="A11" s="2" t="s">
        <v>41</v>
      </c>
      <c r="B11" s="113" t="s">
        <v>288</v>
      </c>
    </row>
    <row r="12" spans="1:2" ht="15">
      <c r="A12" s="2" t="s">
        <v>42</v>
      </c>
      <c r="B12" s="113"/>
    </row>
    <row r="13" spans="1:2" ht="15">
      <c r="A13" s="2" t="s">
        <v>99</v>
      </c>
      <c r="B13" s="113"/>
    </row>
    <row r="14" spans="1:2" ht="15">
      <c r="A14" s="2" t="s">
        <v>164</v>
      </c>
      <c r="B14" s="113"/>
    </row>
    <row r="15" spans="1:2" ht="15">
      <c r="A15" s="2" t="s">
        <v>103</v>
      </c>
      <c r="B15" s="113" t="s">
        <v>289</v>
      </c>
    </row>
    <row r="16" spans="1:2" ht="15">
      <c r="A16" s="2" t="s">
        <v>115</v>
      </c>
      <c r="B16" s="113" t="s">
        <v>290</v>
      </c>
    </row>
    <row r="17" spans="1:2" ht="15">
      <c r="A17" s="2" t="s">
        <v>105</v>
      </c>
      <c r="B17" s="113"/>
    </row>
    <row r="18" spans="1:2" ht="15">
      <c r="A18" s="2" t="s">
        <v>43</v>
      </c>
      <c r="B18" s="113"/>
    </row>
    <row r="19" spans="1:2" ht="15">
      <c r="A19" s="2" t="s">
        <v>44</v>
      </c>
      <c r="B19" s="113"/>
    </row>
    <row r="20" spans="1:2" ht="15">
      <c r="A20" s="2" t="s">
        <v>45</v>
      </c>
      <c r="B20" s="113" t="s">
        <v>307</v>
      </c>
    </row>
    <row r="21" spans="1:2" ht="15">
      <c r="A21" s="2" t="s">
        <v>167</v>
      </c>
      <c r="B21" s="113"/>
    </row>
    <row r="22" spans="1:2" ht="15">
      <c r="A22" s="2" t="s">
        <v>46</v>
      </c>
      <c r="B22" s="113"/>
    </row>
    <row r="23" spans="1:2" ht="15">
      <c r="A23" s="2" t="s">
        <v>47</v>
      </c>
      <c r="B23" s="114"/>
    </row>
    <row r="24" spans="1:2" ht="15">
      <c r="A24" s="2" t="s">
        <v>116</v>
      </c>
      <c r="B24" s="114"/>
    </row>
    <row r="25" spans="1:2" ht="15">
      <c r="A25" s="2" t="s">
        <v>48</v>
      </c>
      <c r="B25" s="113"/>
    </row>
    <row r="26" spans="1:2" ht="15">
      <c r="A26" s="2" t="s">
        <v>203</v>
      </c>
      <c r="B26" s="113"/>
    </row>
    <row r="27" spans="1:2" ht="15">
      <c r="A27" s="2" t="s">
        <v>225</v>
      </c>
      <c r="B27" s="113" t="s">
        <v>291</v>
      </c>
    </row>
    <row r="28" spans="1:2" ht="15">
      <c r="A28" s="2" t="s">
        <v>204</v>
      </c>
      <c r="B28" s="113" t="s">
        <v>291</v>
      </c>
    </row>
    <row r="29" spans="1:2" ht="30">
      <c r="A29" s="2" t="s">
        <v>226</v>
      </c>
      <c r="B29" s="113" t="s">
        <v>292</v>
      </c>
    </row>
    <row r="30" spans="1:2" ht="15">
      <c r="A30" s="2" t="s">
        <v>49</v>
      </c>
      <c r="B30" s="113" t="s">
        <v>293</v>
      </c>
    </row>
    <row r="31" spans="1:2" ht="15">
      <c r="A31" s="2" t="s">
        <v>50</v>
      </c>
      <c r="B31" s="113" t="s">
        <v>294</v>
      </c>
    </row>
    <row r="32" spans="1:2" ht="15">
      <c r="A32" s="2" t="s">
        <v>51</v>
      </c>
      <c r="B32" s="113"/>
    </row>
    <row r="33" spans="1:2" ht="15">
      <c r="A33" s="2" t="s">
        <v>227</v>
      </c>
      <c r="B33" s="113" t="s">
        <v>295</v>
      </c>
    </row>
    <row r="34" spans="1:2" ht="15">
      <c r="A34" s="2" t="s">
        <v>205</v>
      </c>
      <c r="B34" s="113"/>
    </row>
    <row r="35" spans="1:2" ht="15">
      <c r="A35" s="2" t="s">
        <v>206</v>
      </c>
      <c r="B35" s="113"/>
    </row>
    <row r="36" spans="1:2" ht="15">
      <c r="A36" s="2" t="s">
        <v>207</v>
      </c>
      <c r="B36" s="113"/>
    </row>
    <row r="37" spans="1:2" ht="15">
      <c r="A37" s="2" t="s">
        <v>52</v>
      </c>
      <c r="B37" s="113"/>
    </row>
    <row r="38" spans="1:2" ht="15">
      <c r="A38" s="2" t="s">
        <v>53</v>
      </c>
      <c r="B38" s="113"/>
    </row>
    <row r="39" spans="1:2" ht="15">
      <c r="A39" s="2" t="s">
        <v>54</v>
      </c>
      <c r="B39" s="113"/>
    </row>
    <row r="40" spans="1:2" ht="15">
      <c r="A40" s="2" t="s">
        <v>55</v>
      </c>
      <c r="B40" s="113" t="s">
        <v>296</v>
      </c>
    </row>
    <row r="41" spans="1:2" ht="15">
      <c r="A41" s="2" t="s">
        <v>56</v>
      </c>
      <c r="B41" s="113"/>
    </row>
    <row r="42" spans="1:2" ht="15">
      <c r="A42" s="2" t="s">
        <v>58</v>
      </c>
      <c r="B42" s="107"/>
    </row>
    <row r="43" spans="1:2" ht="15">
      <c r="A43" s="2" t="s">
        <v>57</v>
      </c>
      <c r="B43" s="115"/>
    </row>
    <row r="44" spans="1:2" ht="15">
      <c r="A44" s="2" t="s">
        <v>59</v>
      </c>
      <c r="B44" s="116"/>
    </row>
    <row r="45" spans="1:2" ht="15">
      <c r="A45" s="2" t="s">
        <v>208</v>
      </c>
      <c r="B45" s="116"/>
    </row>
    <row r="46" spans="1:2" ht="15">
      <c r="A46" s="2" t="s">
        <v>209</v>
      </c>
      <c r="B46" s="116"/>
    </row>
    <row r="47" spans="1:2" ht="15">
      <c r="A47" s="2" t="s">
        <v>210</v>
      </c>
      <c r="B47" s="116"/>
    </row>
    <row r="48" spans="1:2" s="8" customFormat="1" ht="15">
      <c r="A48" s="2" t="s">
        <v>60</v>
      </c>
      <c r="B48" s="117"/>
    </row>
    <row r="49" spans="1:2" ht="15">
      <c r="A49" s="2" t="s">
        <v>61</v>
      </c>
      <c r="B49" s="117"/>
    </row>
    <row r="50" spans="1:2" ht="15">
      <c r="A50" s="2" t="s">
        <v>62</v>
      </c>
      <c r="B50" s="116" t="s">
        <v>297</v>
      </c>
    </row>
    <row r="51" spans="1:2" ht="15">
      <c r="A51" s="2" t="s">
        <v>63</v>
      </c>
      <c r="B51" s="116"/>
    </row>
    <row r="52" spans="1:2" ht="15">
      <c r="A52" s="2" t="s">
        <v>65</v>
      </c>
      <c r="B52" s="118"/>
    </row>
    <row r="53" spans="1:2" ht="15">
      <c r="A53" s="2" t="s">
        <v>66</v>
      </c>
      <c r="B53" s="116"/>
    </row>
    <row r="54" spans="1:2" ht="15">
      <c r="A54" s="2" t="s">
        <v>211</v>
      </c>
      <c r="B54" s="116"/>
    </row>
    <row r="55" spans="1:2" ht="15">
      <c r="A55" s="2" t="s">
        <v>212</v>
      </c>
      <c r="B55" s="116"/>
    </row>
    <row r="56" spans="1:2" ht="15">
      <c r="A56" s="2" t="s">
        <v>213</v>
      </c>
      <c r="B56" s="118"/>
    </row>
    <row r="57" spans="1:2" ht="15">
      <c r="A57" s="2" t="s">
        <v>76</v>
      </c>
      <c r="B57" s="116" t="s">
        <v>308</v>
      </c>
    </row>
    <row r="58" spans="1:2" ht="15">
      <c r="A58" s="2" t="s">
        <v>90</v>
      </c>
      <c r="B58" s="116"/>
    </row>
    <row r="59" spans="1:2" ht="15">
      <c r="A59" s="2" t="s">
        <v>91</v>
      </c>
      <c r="B59" s="116" t="s">
        <v>280</v>
      </c>
    </row>
    <row r="60" spans="1:2" ht="15">
      <c r="A60" s="2" t="s">
        <v>113</v>
      </c>
      <c r="B60" s="116" t="s">
        <v>281</v>
      </c>
    </row>
    <row r="61" spans="1:2" ht="15">
      <c r="A61" s="2" t="s">
        <v>214</v>
      </c>
      <c r="B61" s="116" t="s">
        <v>282</v>
      </c>
    </row>
    <row r="62" spans="1:2" ht="15">
      <c r="A62" s="3" t="s">
        <v>277</v>
      </c>
      <c r="B62" s="116"/>
    </row>
    <row r="63" spans="1:2" ht="15">
      <c r="A63" s="2" t="s">
        <v>216</v>
      </c>
      <c r="B63" s="116"/>
    </row>
    <row r="64" spans="1:2" ht="15">
      <c r="A64" s="2" t="s">
        <v>217</v>
      </c>
      <c r="B64" s="116"/>
    </row>
    <row r="65" spans="1:2" ht="15">
      <c r="A65" s="3" t="s">
        <v>218</v>
      </c>
      <c r="B65" s="116"/>
    </row>
    <row r="66" spans="1:2" ht="15">
      <c r="A66" s="2" t="s">
        <v>219</v>
      </c>
      <c r="B66" s="116"/>
    </row>
    <row r="67" spans="1:2" ht="15">
      <c r="A67" s="2" t="s">
        <v>67</v>
      </c>
      <c r="B67" s="118"/>
    </row>
    <row r="68" spans="1:2" ht="15">
      <c r="A68" s="2"/>
      <c r="B68" s="118"/>
    </row>
    <row r="69" spans="1:2" ht="15">
      <c r="A69" s="2" t="s">
        <v>68</v>
      </c>
      <c r="B69" s="118"/>
    </row>
    <row r="70" spans="1:2" ht="15">
      <c r="A70" s="2" t="s">
        <v>69</v>
      </c>
      <c r="B70" s="118"/>
    </row>
    <row r="71" spans="1:2" ht="15">
      <c r="A71" s="2" t="s">
        <v>70</v>
      </c>
      <c r="B71" s="118"/>
    </row>
    <row r="72" spans="1:2" ht="15">
      <c r="A72" s="2" t="s">
        <v>71</v>
      </c>
      <c r="B72" s="118"/>
    </row>
    <row r="73" spans="1:2" ht="15">
      <c r="A73" s="2"/>
      <c r="B73" s="118"/>
    </row>
    <row r="74" spans="1:2" ht="15">
      <c r="A74" s="2" t="s">
        <v>72</v>
      </c>
      <c r="B74" s="116"/>
    </row>
    <row r="75" spans="1:2" ht="15">
      <c r="A75" s="2" t="s">
        <v>73</v>
      </c>
      <c r="B75" s="118" t="s">
        <v>311</v>
      </c>
    </row>
    <row r="76" spans="1:2" ht="15">
      <c r="A76" s="2" t="s">
        <v>96</v>
      </c>
      <c r="B76" s="116"/>
    </row>
    <row r="77" spans="1:2" ht="15">
      <c r="A77" s="2" t="s">
        <v>74</v>
      </c>
      <c r="B77" s="118" t="s">
        <v>279</v>
      </c>
    </row>
    <row r="78" spans="1:2" ht="15">
      <c r="A78" s="2" t="s">
        <v>85</v>
      </c>
      <c r="B78" s="116"/>
    </row>
    <row r="79" spans="1:2" ht="15">
      <c r="A79" s="2" t="s">
        <v>86</v>
      </c>
      <c r="B79" s="116" t="s">
        <v>278</v>
      </c>
    </row>
    <row r="80" spans="1:2" ht="15">
      <c r="A80" s="2" t="s">
        <v>108</v>
      </c>
      <c r="B80" s="116"/>
    </row>
    <row r="81" spans="1:2" ht="15">
      <c r="A81" s="2" t="s">
        <v>109</v>
      </c>
      <c r="B81" s="116"/>
    </row>
    <row r="82" spans="1:2" ht="15">
      <c r="A82" s="2"/>
      <c r="B82" s="116"/>
    </row>
    <row r="83" spans="1:2" ht="15">
      <c r="A83" s="2" t="s">
        <v>87</v>
      </c>
      <c r="B83" s="116"/>
    </row>
    <row r="84" spans="1:2" ht="15">
      <c r="A84" s="2"/>
      <c r="B84" s="116"/>
    </row>
    <row r="85" spans="1:2" ht="15">
      <c r="A85" s="2" t="s">
        <v>78</v>
      </c>
      <c r="B85" s="116"/>
    </row>
    <row r="86" spans="1:2" ht="15">
      <c r="A86" s="2"/>
      <c r="B86" s="116"/>
    </row>
    <row r="87" spans="1:2" ht="15">
      <c r="A87" s="2" t="s">
        <v>94</v>
      </c>
      <c r="B87" s="116"/>
    </row>
    <row r="88" spans="1:2" ht="15">
      <c r="A88" s="2"/>
      <c r="B88" s="116"/>
    </row>
    <row r="89" spans="1:2" ht="15">
      <c r="A89" s="2" t="s">
        <v>95</v>
      </c>
      <c r="B89" s="116"/>
    </row>
    <row r="90" spans="1:2">
      <c r="A90" s="6"/>
      <c r="B90" s="16"/>
    </row>
    <row r="91" spans="1:2">
      <c r="A91" s="6"/>
      <c r="B91" s="16"/>
    </row>
    <row r="92" spans="1:2">
      <c r="A92" s="6"/>
      <c r="B92" s="16"/>
    </row>
    <row r="93" spans="1:2">
      <c r="A93" s="6"/>
      <c r="B93" s="16"/>
    </row>
    <row r="94" spans="1:2">
      <c r="A94" s="6"/>
      <c r="B94" s="16"/>
    </row>
    <row r="95" spans="1:2">
      <c r="A95" s="6"/>
      <c r="B95" s="16"/>
    </row>
    <row r="96" spans="1:2">
      <c r="A96" s="6"/>
      <c r="B96" s="16"/>
    </row>
    <row r="97" spans="1:2">
      <c r="A97" s="6"/>
      <c r="B97" s="17"/>
    </row>
    <row r="98" spans="1:2">
      <c r="A98" s="6"/>
    </row>
    <row r="99" spans="1:2">
      <c r="A99" s="6"/>
    </row>
    <row r="100" spans="1:2">
      <c r="A100" s="6"/>
    </row>
    <row r="101" spans="1:2">
      <c r="A101" s="6"/>
    </row>
    <row r="102" spans="1:2">
      <c r="A102" s="6"/>
    </row>
    <row r="103" spans="1:2">
      <c r="A103" s="6"/>
    </row>
    <row r="104" spans="1:2">
      <c r="A104" s="6"/>
    </row>
    <row r="105" spans="1:2">
      <c r="A105" s="6"/>
    </row>
    <row r="106" spans="1:2">
      <c r="A106" s="6"/>
    </row>
    <row r="107" spans="1:2">
      <c r="A107" s="6"/>
    </row>
    <row r="108" spans="1:2">
      <c r="A108" s="6"/>
    </row>
  </sheetData>
  <phoneticPr fontId="0" type="noConversion"/>
  <pageMargins left="0.75" right="0.47" top="0.56000000000000005" bottom="0.6" header="0" footer="0"/>
  <pageSetup paperSize="9" scale="88" orientation="portrait" r:id="rId1"/>
  <headerFooter alignWithMargins="0">
    <oddFooter>&amp;L&amp;8Udskrevet d. &amp;D&amp;C&amp;8Side &amp;P af &amp;N&amp;R&amp;8&amp;F /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50"/>
  <sheetViews>
    <sheetView workbookViewId="0"/>
  </sheetViews>
  <sheetFormatPr defaultRowHeight="12.75"/>
  <cols>
    <col min="1" max="1" width="9.140625" style="10"/>
    <col min="2" max="2" width="79.7109375" bestFit="1" customWidth="1"/>
  </cols>
  <sheetData>
    <row r="2" spans="1:2">
      <c r="A2" s="9" t="s">
        <v>82</v>
      </c>
      <c r="B2" s="9" t="s">
        <v>89</v>
      </c>
    </row>
    <row r="3" spans="1:2">
      <c r="A3" s="11"/>
      <c r="B3" s="11"/>
    </row>
    <row r="4" spans="1:2">
      <c r="A4" s="12"/>
      <c r="B4" s="14"/>
    </row>
    <row r="5" spans="1:2">
      <c r="A5" s="12"/>
      <c r="B5" s="14"/>
    </row>
    <row r="6" spans="1:2">
      <c r="A6" s="12"/>
      <c r="B6" s="14"/>
    </row>
    <row r="7" spans="1:2">
      <c r="A7" s="12"/>
      <c r="B7" s="14"/>
    </row>
    <row r="8" spans="1:2">
      <c r="A8" s="12"/>
      <c r="B8" s="14"/>
    </row>
    <row r="9" spans="1:2">
      <c r="A9" s="12"/>
      <c r="B9" s="14"/>
    </row>
    <row r="10" spans="1:2">
      <c r="A10" s="12"/>
      <c r="B10" s="14"/>
    </row>
    <row r="11" spans="1:2">
      <c r="A11" s="12"/>
      <c r="B11" s="14"/>
    </row>
    <row r="12" spans="1:2">
      <c r="A12" s="12"/>
      <c r="B12" s="14"/>
    </row>
    <row r="13" spans="1:2">
      <c r="A13" s="12"/>
      <c r="B13" s="14"/>
    </row>
    <row r="14" spans="1:2">
      <c r="A14" s="12"/>
      <c r="B14" s="14"/>
    </row>
    <row r="15" spans="1:2">
      <c r="A15" s="12"/>
      <c r="B15" s="14"/>
    </row>
    <row r="16" spans="1:2">
      <c r="A16" s="12"/>
      <c r="B16" s="14"/>
    </row>
    <row r="17" spans="1:2">
      <c r="A17" s="12"/>
      <c r="B17" s="14"/>
    </row>
    <row r="18" spans="1:2">
      <c r="A18" s="12"/>
      <c r="B18" s="14"/>
    </row>
    <row r="19" spans="1:2">
      <c r="A19" s="12"/>
      <c r="B19" s="14"/>
    </row>
    <row r="20" spans="1:2">
      <c r="A20" s="12"/>
      <c r="B20" s="14"/>
    </row>
    <row r="21" spans="1:2">
      <c r="A21" s="12"/>
      <c r="B21" s="14"/>
    </row>
    <row r="22" spans="1:2">
      <c r="A22" s="12"/>
      <c r="B22" s="14"/>
    </row>
    <row r="23" spans="1:2">
      <c r="A23" s="12"/>
      <c r="B23" s="14"/>
    </row>
    <row r="24" spans="1:2">
      <c r="A24" s="12"/>
      <c r="B24" s="14"/>
    </row>
    <row r="25" spans="1:2">
      <c r="A25" s="12"/>
      <c r="B25" s="14"/>
    </row>
    <row r="26" spans="1:2">
      <c r="A26" s="12"/>
      <c r="B26" s="14"/>
    </row>
    <row r="27" spans="1:2">
      <c r="A27" s="12"/>
      <c r="B27" s="14"/>
    </row>
    <row r="28" spans="1:2">
      <c r="A28" s="27"/>
      <c r="B28" s="16"/>
    </row>
    <row r="29" spans="1:2">
      <c r="A29" s="12"/>
      <c r="B29" s="26"/>
    </row>
    <row r="30" spans="1:2">
      <c r="A30" s="12"/>
      <c r="B30" s="26"/>
    </row>
    <row r="31" spans="1:2">
      <c r="A31" s="12"/>
      <c r="B31" s="26"/>
    </row>
    <row r="32" spans="1:2">
      <c r="A32" s="12"/>
      <c r="B32" s="14"/>
    </row>
    <row r="33" spans="1:2">
      <c r="A33" s="27"/>
      <c r="B33" s="28"/>
    </row>
    <row r="34" spans="1:2">
      <c r="A34" s="12"/>
      <c r="B34" s="26"/>
    </row>
    <row r="35" spans="1:2">
      <c r="A35" s="12"/>
      <c r="B35" s="26"/>
    </row>
    <row r="36" spans="1:2">
      <c r="A36" s="12"/>
      <c r="B36" s="26"/>
    </row>
    <row r="37" spans="1:2">
      <c r="A37" s="12"/>
      <c r="B37" s="26"/>
    </row>
    <row r="38" spans="1:2">
      <c r="A38" s="12"/>
      <c r="B38" s="26"/>
    </row>
    <row r="39" spans="1:2">
      <c r="A39" s="12"/>
      <c r="B39" s="26"/>
    </row>
    <row r="40" spans="1:2">
      <c r="A40" s="12"/>
      <c r="B40" s="14"/>
    </row>
    <row r="41" spans="1:2">
      <c r="A41" s="29"/>
      <c r="B41" s="28"/>
    </row>
    <row r="42" spans="1:2">
      <c r="A42" s="12"/>
      <c r="B42" s="26"/>
    </row>
    <row r="43" spans="1:2">
      <c r="A43" s="12"/>
      <c r="B43" s="26"/>
    </row>
    <row r="44" spans="1:2">
      <c r="A44" s="12"/>
      <c r="B44" s="26"/>
    </row>
    <row r="45" spans="1:2">
      <c r="A45" s="12"/>
      <c r="B45" s="26"/>
    </row>
    <row r="46" spans="1:2">
      <c r="A46" s="12"/>
      <c r="B46" s="14"/>
    </row>
    <row r="47" spans="1:2">
      <c r="A47" s="12"/>
      <c r="B47" s="14"/>
    </row>
    <row r="48" spans="1:2">
      <c r="A48" s="12"/>
      <c r="B48" s="14"/>
    </row>
    <row r="49" spans="1:2">
      <c r="A49" s="12"/>
      <c r="B49" s="14"/>
    </row>
    <row r="50" spans="1:2">
      <c r="A50" s="13"/>
      <c r="B50" s="15"/>
    </row>
  </sheetData>
  <phoneticPr fontId="0" type="noConversion"/>
  <pageMargins left="0.75" right="0.75" top="1" bottom="1" header="0" footer="0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Q279"/>
  <sheetViews>
    <sheetView topLeftCell="BR1" zoomScaleNormal="100" workbookViewId="0">
      <pane ySplit="1005" topLeftCell="A244" activePane="bottomLeft"/>
      <selection activeCell="BO1" sqref="BO1"/>
      <selection pane="bottomLeft" activeCell="BO4" sqref="A4:XFD4"/>
    </sheetView>
  </sheetViews>
  <sheetFormatPr defaultRowHeight="12"/>
  <cols>
    <col min="1" max="1" width="25.28515625" style="31" customWidth="1"/>
    <col min="2" max="2" width="20.140625" style="34" customWidth="1"/>
    <col min="3" max="3" width="15.42578125" style="32" customWidth="1"/>
    <col min="4" max="4" width="12.42578125" style="30" bestFit="1" customWidth="1"/>
    <col min="5" max="5" width="6" style="30" customWidth="1"/>
    <col min="6" max="6" width="13" style="30" customWidth="1"/>
    <col min="7" max="7" width="12.140625" style="30" customWidth="1"/>
    <col min="8" max="63" width="13.7109375" style="30" customWidth="1"/>
    <col min="64" max="64" width="15.140625" style="30" customWidth="1"/>
    <col min="65" max="86" width="13.7109375" style="30" customWidth="1"/>
    <col min="87" max="94" width="9.140625" style="30"/>
    <col min="95" max="95" width="10.28515625" style="30" bestFit="1" customWidth="1"/>
    <col min="96" max="16384" width="9.140625" style="30"/>
  </cols>
  <sheetData>
    <row r="1" spans="1:95" s="44" customFormat="1">
      <c r="A1" s="38"/>
      <c r="B1" s="39"/>
      <c r="C1" s="40"/>
      <c r="D1" s="41"/>
      <c r="E1" s="41" t="s">
        <v>75</v>
      </c>
      <c r="F1" s="42" t="s">
        <v>123</v>
      </c>
      <c r="G1" s="42" t="s">
        <v>123</v>
      </c>
      <c r="H1" s="42" t="s">
        <v>123</v>
      </c>
      <c r="I1" s="42" t="s">
        <v>123</v>
      </c>
      <c r="J1" s="42" t="s">
        <v>183</v>
      </c>
      <c r="K1" s="42" t="s">
        <v>123</v>
      </c>
      <c r="L1" s="42" t="s">
        <v>123</v>
      </c>
      <c r="M1" s="42" t="s">
        <v>123</v>
      </c>
      <c r="N1" s="42" t="s">
        <v>184</v>
      </c>
      <c r="O1" s="42" t="s">
        <v>184</v>
      </c>
      <c r="P1" s="42" t="s">
        <v>184</v>
      </c>
      <c r="Q1" s="42" t="s">
        <v>184</v>
      </c>
      <c r="R1" s="42" t="s">
        <v>220</v>
      </c>
      <c r="S1" s="42" t="s">
        <v>222</v>
      </c>
      <c r="T1" s="42" t="s">
        <v>223</v>
      </c>
      <c r="U1" s="42" t="s">
        <v>222</v>
      </c>
      <c r="V1" s="42" t="s">
        <v>222</v>
      </c>
      <c r="W1" s="42" t="s">
        <v>224</v>
      </c>
      <c r="X1" s="42" t="s">
        <v>224</v>
      </c>
      <c r="Y1" s="42" t="s">
        <v>224</v>
      </c>
      <c r="Z1" s="42" t="s">
        <v>229</v>
      </c>
      <c r="AA1" s="42" t="s">
        <v>230</v>
      </c>
      <c r="AB1" s="42" t="s">
        <v>231</v>
      </c>
      <c r="AC1" s="42" t="s">
        <v>231</v>
      </c>
      <c r="AD1" s="42" t="s">
        <v>231</v>
      </c>
      <c r="AE1" s="42" t="s">
        <v>231</v>
      </c>
      <c r="AF1" s="42" t="s">
        <v>232</v>
      </c>
      <c r="AG1" s="42" t="s">
        <v>232</v>
      </c>
      <c r="AH1" s="42" t="s">
        <v>234</v>
      </c>
      <c r="AI1" s="42" t="s">
        <v>235</v>
      </c>
      <c r="AJ1" s="42" t="s">
        <v>236</v>
      </c>
      <c r="AK1" s="42" t="s">
        <v>237</v>
      </c>
      <c r="AL1" s="42" t="s">
        <v>237</v>
      </c>
      <c r="AM1" s="42" t="s">
        <v>237</v>
      </c>
      <c r="AN1" s="42" t="s">
        <v>238</v>
      </c>
      <c r="AO1" s="42" t="s">
        <v>239</v>
      </c>
      <c r="AP1" s="42" t="s">
        <v>243</v>
      </c>
      <c r="AQ1" s="42" t="s">
        <v>241</v>
      </c>
      <c r="AR1" s="42" t="s">
        <v>244</v>
      </c>
      <c r="AS1" s="42" t="s">
        <v>244</v>
      </c>
      <c r="AT1" s="42" t="s">
        <v>244</v>
      </c>
      <c r="AU1" s="42" t="s">
        <v>244</v>
      </c>
      <c r="AV1" s="42" t="s">
        <v>245</v>
      </c>
      <c r="AW1" s="42" t="s">
        <v>246</v>
      </c>
      <c r="AX1" s="42" t="s">
        <v>247</v>
      </c>
      <c r="AY1" s="42" t="s">
        <v>248</v>
      </c>
      <c r="AZ1" s="42" t="s">
        <v>249</v>
      </c>
      <c r="BA1" s="42" t="s">
        <v>251</v>
      </c>
      <c r="BB1" s="42" t="s">
        <v>253</v>
      </c>
      <c r="BC1" s="42" t="s">
        <v>254</v>
      </c>
      <c r="BD1" s="42" t="s">
        <v>255</v>
      </c>
      <c r="BE1" s="42" t="s">
        <v>257</v>
      </c>
      <c r="BF1" s="43" t="s">
        <v>124</v>
      </c>
      <c r="BG1" s="43" t="s">
        <v>125</v>
      </c>
      <c r="BH1" s="43" t="s">
        <v>125</v>
      </c>
      <c r="BI1" s="43" t="s">
        <v>125</v>
      </c>
      <c r="BJ1" s="43" t="s">
        <v>125</v>
      </c>
      <c r="BK1" s="43" t="s">
        <v>126</v>
      </c>
      <c r="BL1" s="43" t="s">
        <v>126</v>
      </c>
      <c r="BM1" s="43" t="s">
        <v>126</v>
      </c>
      <c r="BN1" s="43" t="s">
        <v>126</v>
      </c>
      <c r="BO1" s="43" t="s">
        <v>259</v>
      </c>
      <c r="BP1" s="43" t="s">
        <v>271</v>
      </c>
      <c r="BQ1" s="43" t="s">
        <v>271</v>
      </c>
      <c r="BR1" s="43" t="s">
        <v>271</v>
      </c>
      <c r="BS1" s="43" t="s">
        <v>271</v>
      </c>
      <c r="BT1" s="43" t="s">
        <v>271</v>
      </c>
      <c r="BU1" s="43" t="s">
        <v>261</v>
      </c>
      <c r="BV1" s="43" t="s">
        <v>262</v>
      </c>
      <c r="BW1" s="43" t="s">
        <v>265</v>
      </c>
      <c r="BX1" s="43" t="s">
        <v>267</v>
      </c>
      <c r="BY1" s="43" t="s">
        <v>268</v>
      </c>
      <c r="BZ1" s="43" t="s">
        <v>118</v>
      </c>
      <c r="CA1" s="43"/>
      <c r="CB1" s="43"/>
      <c r="CC1" s="43"/>
      <c r="CD1" s="43" t="s">
        <v>119</v>
      </c>
      <c r="CE1" s="43"/>
      <c r="CF1" s="43"/>
      <c r="CG1" s="43"/>
      <c r="CH1" s="43"/>
      <c r="CI1" s="41"/>
      <c r="CJ1" s="41"/>
      <c r="CK1" s="41"/>
      <c r="CL1" s="41"/>
      <c r="CP1" s="44" t="s">
        <v>177</v>
      </c>
    </row>
    <row r="2" spans="1:95" s="44" customFormat="1">
      <c r="A2" s="38"/>
      <c r="B2" s="39"/>
      <c r="C2" s="40"/>
      <c r="D2" s="41"/>
      <c r="E2" s="41" t="s">
        <v>75</v>
      </c>
      <c r="F2" s="41" t="s">
        <v>35</v>
      </c>
      <c r="G2" s="41" t="s">
        <v>37</v>
      </c>
      <c r="H2" s="41" t="s">
        <v>38</v>
      </c>
      <c r="I2" s="41" t="s">
        <v>39</v>
      </c>
      <c r="J2" s="45" t="s">
        <v>181</v>
      </c>
      <c r="K2" s="41" t="s">
        <v>40</v>
      </c>
      <c r="L2" s="41" t="s">
        <v>41</v>
      </c>
      <c r="M2" s="41" t="s">
        <v>42</v>
      </c>
      <c r="N2" s="41" t="s">
        <v>99</v>
      </c>
      <c r="O2" s="41" t="s">
        <v>103</v>
      </c>
      <c r="P2" s="41" t="s">
        <v>169</v>
      </c>
      <c r="Q2" s="41" t="s">
        <v>105</v>
      </c>
      <c r="R2" s="41" t="s">
        <v>45</v>
      </c>
      <c r="S2" s="41" t="s">
        <v>46</v>
      </c>
      <c r="T2" s="41" t="s">
        <v>47</v>
      </c>
      <c r="U2" s="41" t="s">
        <v>221</v>
      </c>
      <c r="V2" s="41" t="s">
        <v>48</v>
      </c>
      <c r="W2" s="41" t="s">
        <v>225</v>
      </c>
      <c r="X2" s="41" t="s">
        <v>204</v>
      </c>
      <c r="Y2" s="41" t="s">
        <v>226</v>
      </c>
      <c r="Z2" s="41" t="s">
        <v>49</v>
      </c>
      <c r="AA2" s="41" t="s">
        <v>50</v>
      </c>
      <c r="AB2" s="41" t="s">
        <v>227</v>
      </c>
      <c r="AC2" s="41" t="s">
        <v>205</v>
      </c>
      <c r="AD2" s="41" t="s">
        <v>206</v>
      </c>
      <c r="AE2" s="41" t="s">
        <v>207</v>
      </c>
      <c r="AF2" s="41" t="s">
        <v>53</v>
      </c>
      <c r="AG2" s="41" t="s">
        <v>54</v>
      </c>
      <c r="AH2" s="41" t="s">
        <v>55</v>
      </c>
      <c r="AI2" s="41" t="s">
        <v>58</v>
      </c>
      <c r="AJ2" s="41" t="s">
        <v>57</v>
      </c>
      <c r="AK2" s="41" t="s">
        <v>208</v>
      </c>
      <c r="AL2" s="41" t="s">
        <v>209</v>
      </c>
      <c r="AM2" s="41" t="s">
        <v>210</v>
      </c>
      <c r="AN2" s="41" t="s">
        <v>60</v>
      </c>
      <c r="AO2" s="41" t="s">
        <v>61</v>
      </c>
      <c r="AP2" s="41" t="s">
        <v>62</v>
      </c>
      <c r="AQ2" s="41" t="s">
        <v>65</v>
      </c>
      <c r="AR2" s="45" t="s">
        <v>66</v>
      </c>
      <c r="AS2" s="45" t="s">
        <v>211</v>
      </c>
      <c r="AT2" s="45" t="s">
        <v>212</v>
      </c>
      <c r="AU2" s="45" t="s">
        <v>213</v>
      </c>
      <c r="AV2" s="41" t="s">
        <v>76</v>
      </c>
      <c r="AW2" s="41" t="s">
        <v>90</v>
      </c>
      <c r="AX2" s="41" t="s">
        <v>91</v>
      </c>
      <c r="AY2" s="41" t="s">
        <v>113</v>
      </c>
      <c r="AZ2" s="41" t="s">
        <v>214</v>
      </c>
      <c r="BA2" s="41" t="s">
        <v>215</v>
      </c>
      <c r="BB2" s="41" t="s">
        <v>216</v>
      </c>
      <c r="BC2" s="41" t="s">
        <v>217</v>
      </c>
      <c r="BD2" s="41" t="s">
        <v>218</v>
      </c>
      <c r="BE2" s="41" t="s">
        <v>219</v>
      </c>
      <c r="BF2" s="41" t="s">
        <v>67</v>
      </c>
      <c r="BG2" s="41" t="s">
        <v>68</v>
      </c>
      <c r="BH2" s="41" t="s">
        <v>69</v>
      </c>
      <c r="BI2" s="41" t="s">
        <v>70</v>
      </c>
      <c r="BJ2" s="41" t="s">
        <v>71</v>
      </c>
      <c r="BK2" s="41" t="s">
        <v>73</v>
      </c>
      <c r="BL2" s="41" t="s">
        <v>74</v>
      </c>
      <c r="BM2" s="41" t="s">
        <v>85</v>
      </c>
      <c r="BN2" s="41" t="s">
        <v>86</v>
      </c>
      <c r="BO2" s="41" t="s">
        <v>260</v>
      </c>
      <c r="BP2" s="41" t="s">
        <v>283</v>
      </c>
      <c r="BQ2" s="41" t="s">
        <v>284</v>
      </c>
      <c r="BR2" s="41" t="s">
        <v>285</v>
      </c>
      <c r="BS2" s="41" t="s">
        <v>286</v>
      </c>
      <c r="BT2" s="41" t="s">
        <v>302</v>
      </c>
      <c r="BU2" s="41" t="s">
        <v>78</v>
      </c>
      <c r="BV2" s="41" t="s">
        <v>94</v>
      </c>
      <c r="BW2" s="41" t="s">
        <v>266</v>
      </c>
      <c r="BX2" s="41" t="s">
        <v>263</v>
      </c>
      <c r="BY2" s="41" t="s">
        <v>269</v>
      </c>
      <c r="BZ2" s="41" t="s">
        <v>152</v>
      </c>
      <c r="CA2" s="41"/>
      <c r="CB2" s="41"/>
      <c r="CC2" s="41"/>
      <c r="CD2" s="41"/>
      <c r="CE2" s="41" t="s">
        <v>149</v>
      </c>
      <c r="CF2" s="41"/>
      <c r="CG2" s="41"/>
      <c r="CH2" s="41"/>
      <c r="CI2" s="41"/>
      <c r="CJ2" s="41"/>
      <c r="CK2" s="41"/>
      <c r="CL2" s="41"/>
    </row>
    <row r="3" spans="1:95" s="53" customFormat="1" ht="13.5" thickBot="1">
      <c r="A3" s="46" t="s">
        <v>127</v>
      </c>
      <c r="B3" s="47" t="s">
        <v>128</v>
      </c>
      <c r="C3" s="46" t="s">
        <v>129</v>
      </c>
      <c r="D3" s="48" t="s">
        <v>130</v>
      </c>
      <c r="E3" s="48" t="s">
        <v>131</v>
      </c>
      <c r="F3" s="48" t="s">
        <v>180</v>
      </c>
      <c r="G3" s="49" t="s">
        <v>132</v>
      </c>
      <c r="H3" s="49" t="s">
        <v>133</v>
      </c>
      <c r="I3" s="49" t="s">
        <v>134</v>
      </c>
      <c r="J3" s="50" t="s">
        <v>182</v>
      </c>
      <c r="K3" s="49" t="s">
        <v>1</v>
      </c>
      <c r="L3" s="49" t="s">
        <v>135</v>
      </c>
      <c r="M3" s="49" t="s">
        <v>30</v>
      </c>
      <c r="N3" s="49" t="s">
        <v>185</v>
      </c>
      <c r="O3" s="49" t="s">
        <v>77</v>
      </c>
      <c r="P3" s="49" t="s">
        <v>114</v>
      </c>
      <c r="Q3" s="49" t="s">
        <v>170</v>
      </c>
      <c r="R3" s="49" t="s">
        <v>2</v>
      </c>
      <c r="S3" s="49" t="s">
        <v>117</v>
      </c>
      <c r="T3" s="49" t="s">
        <v>77</v>
      </c>
      <c r="U3" s="49" t="s">
        <v>171</v>
      </c>
      <c r="V3" s="49" t="s">
        <v>110</v>
      </c>
      <c r="W3" s="49" t="s">
        <v>186</v>
      </c>
      <c r="X3" s="49" t="s">
        <v>28</v>
      </c>
      <c r="Y3" s="49" t="s">
        <v>228</v>
      </c>
      <c r="Z3" s="49" t="s">
        <v>136</v>
      </c>
      <c r="AA3" s="49" t="s">
        <v>4</v>
      </c>
      <c r="AB3" s="49" t="s">
        <v>6</v>
      </c>
      <c r="AC3" s="49" t="s">
        <v>7</v>
      </c>
      <c r="AD3" s="49" t="s">
        <v>199</v>
      </c>
      <c r="AE3" s="49" t="s">
        <v>98</v>
      </c>
      <c r="AF3" s="49" t="s">
        <v>137</v>
      </c>
      <c r="AG3" s="49" t="s">
        <v>273</v>
      </c>
      <c r="AH3" s="49" t="s">
        <v>233</v>
      </c>
      <c r="AI3" s="49" t="s">
        <v>138</v>
      </c>
      <c r="AJ3" s="49" t="s">
        <v>139</v>
      </c>
      <c r="AK3" s="49" t="s">
        <v>15</v>
      </c>
      <c r="AL3" s="51" t="s">
        <v>20</v>
      </c>
      <c r="AM3" s="49" t="s">
        <v>140</v>
      </c>
      <c r="AN3" s="49" t="s">
        <v>21</v>
      </c>
      <c r="AO3" s="49" t="s">
        <v>29</v>
      </c>
      <c r="AP3" s="49" t="s">
        <v>240</v>
      </c>
      <c r="AQ3" s="51" t="s">
        <v>189</v>
      </c>
      <c r="AR3" s="52" t="s">
        <v>190</v>
      </c>
      <c r="AS3" s="52" t="s">
        <v>191</v>
      </c>
      <c r="AT3" s="52" t="s">
        <v>77</v>
      </c>
      <c r="AU3" s="52" t="s">
        <v>242</v>
      </c>
      <c r="AV3" s="49" t="s">
        <v>141</v>
      </c>
      <c r="AW3" s="49" t="s">
        <v>93</v>
      </c>
      <c r="AX3" s="49" t="s">
        <v>193</v>
      </c>
      <c r="AY3" s="49" t="s">
        <v>194</v>
      </c>
      <c r="AZ3" s="49" t="s">
        <v>250</v>
      </c>
      <c r="BA3" s="49" t="s">
        <v>252</v>
      </c>
      <c r="BB3" s="49" t="s">
        <v>202</v>
      </c>
      <c r="BC3" s="49" t="s">
        <v>107</v>
      </c>
      <c r="BD3" s="49" t="s">
        <v>256</v>
      </c>
      <c r="BE3" s="49" t="s">
        <v>258</v>
      </c>
      <c r="BF3" s="49" t="s">
        <v>142</v>
      </c>
      <c r="BG3" s="49" t="s">
        <v>10</v>
      </c>
      <c r="BH3" s="49" t="s">
        <v>12</v>
      </c>
      <c r="BI3" s="49" t="s">
        <v>143</v>
      </c>
      <c r="BJ3" s="49" t="s">
        <v>27</v>
      </c>
      <c r="BK3" s="49" t="s">
        <v>144</v>
      </c>
      <c r="BL3" s="49" t="s">
        <v>200</v>
      </c>
      <c r="BM3" s="49" t="s">
        <v>20</v>
      </c>
      <c r="BN3" s="49" t="s">
        <v>140</v>
      </c>
      <c r="BO3" s="49" t="s">
        <v>21</v>
      </c>
      <c r="BP3" s="49" t="s">
        <v>189</v>
      </c>
      <c r="BQ3" s="49" t="s">
        <v>301</v>
      </c>
      <c r="BR3" s="49" t="s">
        <v>191</v>
      </c>
      <c r="BS3" s="49" t="s">
        <v>77</v>
      </c>
      <c r="BT3" s="7" t="s">
        <v>303</v>
      </c>
      <c r="BU3" s="49" t="s">
        <v>145</v>
      </c>
      <c r="BV3" s="49" t="s">
        <v>93</v>
      </c>
      <c r="BW3" s="49" t="s">
        <v>107</v>
      </c>
      <c r="BX3" s="49" t="s">
        <v>264</v>
      </c>
      <c r="BY3" s="49" t="s">
        <v>146</v>
      </c>
      <c r="BZ3" s="49"/>
      <c r="CA3" s="49" t="s">
        <v>121</v>
      </c>
      <c r="CB3" s="49" t="s">
        <v>122</v>
      </c>
      <c r="CC3" s="49" t="s">
        <v>159</v>
      </c>
      <c r="CD3" s="49" t="s">
        <v>120</v>
      </c>
      <c r="CE3" s="49" t="s">
        <v>150</v>
      </c>
      <c r="CF3" s="49" t="s">
        <v>151</v>
      </c>
      <c r="CG3" s="49" t="s">
        <v>163</v>
      </c>
      <c r="CH3" s="49" t="s">
        <v>153</v>
      </c>
      <c r="CI3" s="49" t="s">
        <v>166</v>
      </c>
      <c r="CJ3" s="49" t="s">
        <v>168</v>
      </c>
      <c r="CK3" s="49"/>
      <c r="CL3" s="48"/>
    </row>
    <row r="4" spans="1:95" s="59" customFormat="1">
      <c r="A4" s="54"/>
      <c r="B4" s="55"/>
      <c r="C4" s="54"/>
      <c r="D4" s="56"/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  <c r="S4" s="58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M4" s="57"/>
      <c r="AN4" s="57"/>
      <c r="AO4" s="57"/>
      <c r="AP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7"/>
      <c r="CF4" s="57"/>
      <c r="CG4" s="57"/>
      <c r="CH4" s="56"/>
      <c r="CI4" s="56"/>
      <c r="CJ4" s="56"/>
      <c r="CK4" s="56"/>
      <c r="CL4" s="56"/>
      <c r="CP4" s="59">
        <f>SUM(F4:CO4)</f>
        <v>0</v>
      </c>
      <c r="CQ4" s="60">
        <f t="shared" ref="CQ4:CQ67" si="0">+CP4-C4</f>
        <v>0</v>
      </c>
    </row>
    <row r="5" spans="1:95" s="59" customFormat="1">
      <c r="A5" s="54"/>
      <c r="B5" s="55"/>
      <c r="C5" s="54"/>
      <c r="D5" s="56"/>
      <c r="E5" s="56"/>
      <c r="F5" s="5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  <c r="S5" s="58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M5" s="57"/>
      <c r="AN5" s="57"/>
      <c r="AO5" s="57"/>
      <c r="AP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7"/>
      <c r="CF5" s="57"/>
      <c r="CG5" s="57"/>
      <c r="CH5" s="56"/>
      <c r="CI5" s="56"/>
      <c r="CJ5" s="56"/>
      <c r="CK5" s="56"/>
      <c r="CL5" s="56"/>
      <c r="CP5" s="59">
        <f t="shared" ref="CP5:CP68" si="1">SUM(F5:CO5)</f>
        <v>0</v>
      </c>
      <c r="CQ5" s="60">
        <f t="shared" si="0"/>
        <v>0</v>
      </c>
    </row>
    <row r="6" spans="1:95" s="59" customFormat="1">
      <c r="A6" s="54"/>
      <c r="B6" s="55"/>
      <c r="C6" s="54"/>
      <c r="D6" s="56"/>
      <c r="E6" s="56"/>
      <c r="F6" s="56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  <c r="S6" s="58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M6" s="57"/>
      <c r="AN6" s="57"/>
      <c r="AO6" s="57"/>
      <c r="AP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7"/>
      <c r="CF6" s="57"/>
      <c r="CG6" s="57"/>
      <c r="CH6" s="56"/>
      <c r="CI6" s="56"/>
      <c r="CJ6" s="56"/>
      <c r="CK6" s="56"/>
      <c r="CL6" s="56"/>
      <c r="CP6" s="59">
        <f t="shared" si="1"/>
        <v>0</v>
      </c>
      <c r="CQ6" s="60">
        <f t="shared" si="0"/>
        <v>0</v>
      </c>
    </row>
    <row r="7" spans="1:95" s="63" customFormat="1">
      <c r="A7" s="54"/>
      <c r="B7" s="55"/>
      <c r="C7" s="54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2"/>
      <c r="S7" s="62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M7" s="61"/>
      <c r="AN7" s="61"/>
      <c r="AO7" s="61"/>
      <c r="AP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P7" s="59">
        <f t="shared" si="1"/>
        <v>0</v>
      </c>
      <c r="CQ7" s="60">
        <f t="shared" si="0"/>
        <v>0</v>
      </c>
    </row>
    <row r="8" spans="1:95" s="63" customFormat="1">
      <c r="A8" s="54"/>
      <c r="B8" s="55"/>
      <c r="C8" s="54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2"/>
      <c r="S8" s="62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M8" s="61"/>
      <c r="AN8" s="61"/>
      <c r="AO8" s="61"/>
      <c r="AP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P8" s="59">
        <f t="shared" si="1"/>
        <v>0</v>
      </c>
      <c r="CQ8" s="60">
        <f t="shared" si="0"/>
        <v>0</v>
      </c>
    </row>
    <row r="9" spans="1:95" s="63" customFormat="1">
      <c r="A9" s="54"/>
      <c r="B9" s="55"/>
      <c r="C9" s="54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  <c r="S9" s="62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M9" s="61"/>
      <c r="AN9" s="61"/>
      <c r="AO9" s="61"/>
      <c r="AP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P9" s="59">
        <f t="shared" si="1"/>
        <v>0</v>
      </c>
      <c r="CQ9" s="60">
        <f t="shared" si="0"/>
        <v>0</v>
      </c>
    </row>
    <row r="10" spans="1:95" s="63" customFormat="1">
      <c r="A10" s="54"/>
      <c r="B10" s="55"/>
      <c r="C10" s="54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2"/>
      <c r="S10" s="62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M10" s="61"/>
      <c r="AN10" s="61"/>
      <c r="AO10" s="61"/>
      <c r="AP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P10" s="59">
        <f t="shared" si="1"/>
        <v>0</v>
      </c>
      <c r="CQ10" s="60">
        <f t="shared" si="0"/>
        <v>0</v>
      </c>
    </row>
    <row r="11" spans="1:95" s="63" customFormat="1">
      <c r="A11" s="54"/>
      <c r="B11" s="55"/>
      <c r="C11" s="54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  <c r="S11" s="62"/>
      <c r="T11" s="61"/>
      <c r="U11" s="61"/>
      <c r="V11" s="61"/>
      <c r="W11" s="61"/>
      <c r="X11" s="61"/>
      <c r="Y11" s="61"/>
      <c r="Z11" s="61"/>
      <c r="AA11" s="62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M11" s="61"/>
      <c r="AN11" s="61"/>
      <c r="AO11" s="61"/>
      <c r="AP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P11" s="59">
        <f t="shared" si="1"/>
        <v>0</v>
      </c>
      <c r="CQ11" s="60">
        <f t="shared" si="0"/>
        <v>0</v>
      </c>
    </row>
    <row r="12" spans="1:95" s="63" customFormat="1">
      <c r="A12" s="54"/>
      <c r="B12" s="55"/>
      <c r="C12" s="54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2"/>
      <c r="S12" s="62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M12" s="61"/>
      <c r="AN12" s="61"/>
      <c r="AO12" s="61"/>
      <c r="AP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P12" s="59">
        <f t="shared" si="1"/>
        <v>0</v>
      </c>
      <c r="CQ12" s="60">
        <f t="shared" si="0"/>
        <v>0</v>
      </c>
    </row>
    <row r="13" spans="1:95" s="63" customFormat="1">
      <c r="A13" s="64"/>
      <c r="B13" s="65"/>
      <c r="C13" s="64"/>
      <c r="D13" s="66"/>
      <c r="E13" s="66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2"/>
      <c r="S13" s="62"/>
      <c r="T13" s="61"/>
      <c r="U13" s="61"/>
      <c r="V13" s="61"/>
      <c r="W13" s="61"/>
      <c r="X13" s="61"/>
      <c r="Y13" s="61"/>
      <c r="Z13" s="61"/>
      <c r="AA13" s="62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M13" s="61"/>
      <c r="AN13" s="61"/>
      <c r="AO13" s="61"/>
      <c r="AP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6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P13" s="59">
        <f t="shared" si="1"/>
        <v>0</v>
      </c>
      <c r="CQ13" s="60">
        <f t="shared" si="0"/>
        <v>0</v>
      </c>
    </row>
    <row r="14" spans="1:95" s="63" customFormat="1">
      <c r="A14" s="54"/>
      <c r="B14" s="55"/>
      <c r="C14" s="54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2"/>
      <c r="S14" s="62"/>
      <c r="T14" s="61"/>
      <c r="U14" s="61"/>
      <c r="V14" s="61"/>
      <c r="W14" s="61"/>
      <c r="X14" s="61"/>
      <c r="Y14" s="61"/>
      <c r="Z14" s="61"/>
      <c r="AA14" s="62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M14" s="61"/>
      <c r="AN14" s="61"/>
      <c r="AO14" s="61"/>
      <c r="AP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6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P14" s="59">
        <f t="shared" si="1"/>
        <v>0</v>
      </c>
      <c r="CQ14" s="60">
        <f t="shared" si="0"/>
        <v>0</v>
      </c>
    </row>
    <row r="15" spans="1:95" s="63" customFormat="1">
      <c r="A15" s="54"/>
      <c r="B15" s="55"/>
      <c r="C15" s="54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  <c r="S15" s="62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M15" s="61"/>
      <c r="AN15" s="61"/>
      <c r="AO15" s="61"/>
      <c r="AP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6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P15" s="59">
        <f t="shared" si="1"/>
        <v>0</v>
      </c>
      <c r="CQ15" s="60">
        <f t="shared" si="0"/>
        <v>0</v>
      </c>
    </row>
    <row r="16" spans="1:95" s="63" customFormat="1">
      <c r="A16" s="54"/>
      <c r="B16" s="55"/>
      <c r="C16" s="54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  <c r="S16" s="62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M16" s="61"/>
      <c r="AN16" s="61"/>
      <c r="AO16" s="61"/>
      <c r="AP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6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P16" s="59">
        <f t="shared" si="1"/>
        <v>0</v>
      </c>
      <c r="CQ16" s="60">
        <f t="shared" si="0"/>
        <v>0</v>
      </c>
    </row>
    <row r="17" spans="1:95" s="63" customFormat="1">
      <c r="A17" s="67"/>
      <c r="B17" s="68"/>
      <c r="C17" s="54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2"/>
      <c r="S17" s="62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M17" s="61"/>
      <c r="AN17" s="61"/>
      <c r="AO17" s="61"/>
      <c r="AP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6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P17" s="59">
        <f t="shared" si="1"/>
        <v>0</v>
      </c>
      <c r="CQ17" s="60">
        <f t="shared" si="0"/>
        <v>0</v>
      </c>
    </row>
    <row r="18" spans="1:95" s="63" customFormat="1">
      <c r="A18" s="54"/>
      <c r="B18" s="55"/>
      <c r="C18" s="54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  <c r="S18" s="62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M18" s="61"/>
      <c r="AN18" s="61"/>
      <c r="AO18" s="61"/>
      <c r="AP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6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P18" s="59">
        <f t="shared" si="1"/>
        <v>0</v>
      </c>
      <c r="CQ18" s="60">
        <f t="shared" si="0"/>
        <v>0</v>
      </c>
    </row>
    <row r="19" spans="1:95" s="63" customFormat="1">
      <c r="A19" s="69"/>
      <c r="B19" s="70"/>
      <c r="C19" s="54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  <c r="S19" s="62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M19" s="61"/>
      <c r="AN19" s="61"/>
      <c r="AO19" s="61"/>
      <c r="AP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6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P19" s="59">
        <f t="shared" si="1"/>
        <v>0</v>
      </c>
      <c r="CQ19" s="60">
        <f t="shared" si="0"/>
        <v>0</v>
      </c>
    </row>
    <row r="20" spans="1:95" s="63" customFormat="1">
      <c r="A20" s="69"/>
      <c r="B20" s="70"/>
      <c r="C20" s="54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  <c r="S20" s="62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M20" s="61"/>
      <c r="AN20" s="61"/>
      <c r="AO20" s="61"/>
      <c r="AP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6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P20" s="59">
        <f t="shared" si="1"/>
        <v>0</v>
      </c>
      <c r="CQ20" s="60">
        <f t="shared" si="0"/>
        <v>0</v>
      </c>
    </row>
    <row r="21" spans="1:95" s="63" customFormat="1">
      <c r="A21" s="71"/>
      <c r="B21" s="55"/>
      <c r="C21" s="54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  <c r="S21" s="62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2"/>
      <c r="AE21" s="61"/>
      <c r="AF21" s="61"/>
      <c r="AG21" s="61"/>
      <c r="AH21" s="61"/>
      <c r="AI21" s="61"/>
      <c r="AJ21" s="61"/>
      <c r="AK21" s="61"/>
      <c r="AM21" s="61"/>
      <c r="AN21" s="61"/>
      <c r="AO21" s="61"/>
      <c r="AP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6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P21" s="59">
        <f t="shared" si="1"/>
        <v>0</v>
      </c>
      <c r="CQ21" s="60">
        <f t="shared" si="0"/>
        <v>0</v>
      </c>
    </row>
    <row r="22" spans="1:95" s="63" customFormat="1">
      <c r="A22" s="54"/>
      <c r="B22" s="55"/>
      <c r="C22" s="54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2"/>
      <c r="S22" s="62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M22" s="61"/>
      <c r="AN22" s="61"/>
      <c r="AO22" s="61"/>
      <c r="AP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6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P22" s="59">
        <f t="shared" si="1"/>
        <v>0</v>
      </c>
      <c r="CQ22" s="60">
        <f t="shared" si="0"/>
        <v>0</v>
      </c>
    </row>
    <row r="23" spans="1:95" s="63" customFormat="1">
      <c r="A23" s="54"/>
      <c r="B23" s="55"/>
      <c r="C23" s="54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2"/>
      <c r="S23" s="62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2"/>
      <c r="AE23" s="61"/>
      <c r="AF23" s="61"/>
      <c r="AG23" s="61"/>
      <c r="AH23" s="61"/>
      <c r="AI23" s="61"/>
      <c r="AJ23" s="61"/>
      <c r="AK23" s="61"/>
      <c r="AM23" s="61"/>
      <c r="AN23" s="61"/>
      <c r="AO23" s="61"/>
      <c r="AP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6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P23" s="59">
        <f t="shared" si="1"/>
        <v>0</v>
      </c>
      <c r="CQ23" s="60">
        <f t="shared" si="0"/>
        <v>0</v>
      </c>
    </row>
    <row r="24" spans="1:95" s="63" customFormat="1">
      <c r="A24" s="54"/>
      <c r="B24" s="55"/>
      <c r="C24" s="54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2"/>
      <c r="S24" s="62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M24" s="61"/>
      <c r="AN24" s="61"/>
      <c r="AO24" s="61"/>
      <c r="AP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2"/>
      <c r="BL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6"/>
      <c r="BY24" s="61"/>
      <c r="BZ24" s="61"/>
      <c r="CA24" s="61"/>
      <c r="CB24" s="61"/>
      <c r="CC24" s="61"/>
      <c r="CD24" s="61"/>
      <c r="CE24" s="61"/>
      <c r="CF24" s="62"/>
      <c r="CG24" s="62"/>
      <c r="CH24" s="61"/>
      <c r="CI24" s="61"/>
      <c r="CJ24" s="61"/>
      <c r="CK24" s="61"/>
      <c r="CL24" s="61"/>
      <c r="CP24" s="59">
        <f t="shared" si="1"/>
        <v>0</v>
      </c>
      <c r="CQ24" s="60">
        <f t="shared" si="0"/>
        <v>0</v>
      </c>
    </row>
    <row r="25" spans="1:95" s="63" customFormat="1">
      <c r="A25" s="54"/>
      <c r="B25" s="55"/>
      <c r="C25" s="54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2"/>
      <c r="S25" s="62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M25" s="61"/>
      <c r="AN25" s="61"/>
      <c r="AO25" s="61"/>
      <c r="AP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2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2"/>
      <c r="BW25" s="62"/>
      <c r="BX25" s="66"/>
      <c r="BY25" s="61"/>
      <c r="BZ25" s="61"/>
      <c r="CA25" s="61"/>
      <c r="CB25" s="61"/>
      <c r="CC25" s="61"/>
      <c r="CD25" s="61"/>
      <c r="CE25" s="61"/>
      <c r="CF25" s="62"/>
      <c r="CG25" s="62"/>
      <c r="CH25" s="61"/>
      <c r="CI25" s="61"/>
      <c r="CJ25" s="61"/>
      <c r="CK25" s="61"/>
      <c r="CL25" s="61"/>
      <c r="CP25" s="59">
        <f t="shared" si="1"/>
        <v>0</v>
      </c>
      <c r="CQ25" s="60">
        <f t="shared" si="0"/>
        <v>0</v>
      </c>
    </row>
    <row r="26" spans="1:95" s="63" customFormat="1">
      <c r="A26" s="54"/>
      <c r="B26" s="55"/>
      <c r="C26" s="5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2"/>
      <c r="S26" s="62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M26" s="61"/>
      <c r="AN26" s="61"/>
      <c r="AO26" s="61"/>
      <c r="AP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2"/>
      <c r="BL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72"/>
      <c r="BY26" s="61"/>
      <c r="BZ26" s="61"/>
      <c r="CA26" s="61"/>
      <c r="CB26" s="61"/>
      <c r="CC26" s="61"/>
      <c r="CD26" s="61"/>
      <c r="CE26" s="61"/>
      <c r="CF26" s="62"/>
      <c r="CG26" s="62"/>
      <c r="CH26" s="61"/>
      <c r="CI26" s="61"/>
      <c r="CJ26" s="61"/>
      <c r="CK26" s="61"/>
      <c r="CL26" s="61"/>
      <c r="CP26" s="59">
        <f t="shared" si="1"/>
        <v>0</v>
      </c>
      <c r="CQ26" s="60">
        <f t="shared" si="0"/>
        <v>0</v>
      </c>
    </row>
    <row r="27" spans="1:95" s="63" customFormat="1">
      <c r="A27" s="54"/>
      <c r="B27" s="55"/>
      <c r="C27" s="54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2"/>
      <c r="S27" s="62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M27" s="61"/>
      <c r="AN27" s="61"/>
      <c r="AO27" s="61"/>
      <c r="AP27" s="61"/>
      <c r="BK27" s="73"/>
      <c r="BX27" s="74"/>
      <c r="CE27" s="61"/>
      <c r="CF27" s="62"/>
      <c r="CG27" s="62"/>
      <c r="CP27" s="59">
        <f t="shared" si="1"/>
        <v>0</v>
      </c>
      <c r="CQ27" s="60">
        <f t="shared" si="0"/>
        <v>0</v>
      </c>
    </row>
    <row r="28" spans="1:95" s="63" customFormat="1">
      <c r="A28" s="54"/>
      <c r="B28" s="55"/>
      <c r="C28" s="54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2"/>
      <c r="S28" s="62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M28" s="61"/>
      <c r="AN28" s="61"/>
      <c r="AO28" s="61"/>
      <c r="AP28" s="61"/>
      <c r="BK28" s="73"/>
      <c r="BX28" s="74"/>
      <c r="CE28" s="61"/>
      <c r="CF28" s="62"/>
      <c r="CG28" s="62"/>
      <c r="CP28" s="59">
        <f t="shared" si="1"/>
        <v>0</v>
      </c>
      <c r="CQ28" s="60">
        <f t="shared" si="0"/>
        <v>0</v>
      </c>
    </row>
    <row r="29" spans="1:95" s="63" customFormat="1">
      <c r="A29" s="54"/>
      <c r="B29" s="55"/>
      <c r="C29" s="54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  <c r="S29" s="62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M29" s="61"/>
      <c r="AN29" s="61"/>
      <c r="AO29" s="61"/>
      <c r="AP29" s="61"/>
      <c r="BK29" s="73"/>
      <c r="BX29" s="74"/>
      <c r="CE29" s="61"/>
      <c r="CF29" s="62"/>
      <c r="CG29" s="62"/>
      <c r="CP29" s="59">
        <f t="shared" si="1"/>
        <v>0</v>
      </c>
      <c r="CQ29" s="60">
        <f t="shared" si="0"/>
        <v>0</v>
      </c>
    </row>
    <row r="30" spans="1:95" s="63" customFormat="1">
      <c r="A30" s="54"/>
      <c r="B30" s="55"/>
      <c r="C30" s="54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2"/>
      <c r="S30" s="62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M30" s="61"/>
      <c r="AN30" s="61"/>
      <c r="AO30" s="61"/>
      <c r="AP30" s="61"/>
      <c r="BK30" s="73"/>
      <c r="BX30" s="74"/>
      <c r="CE30" s="61"/>
      <c r="CF30" s="61"/>
      <c r="CG30" s="61"/>
      <c r="CP30" s="59">
        <f t="shared" si="1"/>
        <v>0</v>
      </c>
      <c r="CQ30" s="60">
        <f t="shared" si="0"/>
        <v>0</v>
      </c>
    </row>
    <row r="31" spans="1:95" s="63" customFormat="1">
      <c r="A31" s="54"/>
      <c r="B31" s="55"/>
      <c r="C31" s="54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2"/>
      <c r="S31" s="62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M31" s="61"/>
      <c r="AN31" s="61"/>
      <c r="AO31" s="61"/>
      <c r="AP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2"/>
      <c r="BV31" s="73"/>
      <c r="BW31" s="73"/>
      <c r="BX31" s="74"/>
      <c r="CE31" s="61"/>
      <c r="CF31" s="61"/>
      <c r="CG31" s="61"/>
      <c r="CP31" s="59">
        <f t="shared" si="1"/>
        <v>0</v>
      </c>
      <c r="CQ31" s="60">
        <f t="shared" si="0"/>
        <v>0</v>
      </c>
    </row>
    <row r="32" spans="1:95" s="63" customFormat="1">
      <c r="A32" s="54"/>
      <c r="B32" s="55"/>
      <c r="C32" s="54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2"/>
      <c r="S32" s="62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M32" s="61"/>
      <c r="AN32" s="61"/>
      <c r="AO32" s="61"/>
      <c r="AP32" s="61"/>
      <c r="BK32" s="73"/>
      <c r="BX32" s="74"/>
      <c r="CE32" s="61"/>
      <c r="CF32" s="61"/>
      <c r="CG32" s="61"/>
      <c r="CP32" s="59">
        <f t="shared" si="1"/>
        <v>0</v>
      </c>
      <c r="CQ32" s="60">
        <f t="shared" si="0"/>
        <v>0</v>
      </c>
    </row>
    <row r="33" spans="1:95" s="63" customFormat="1">
      <c r="A33" s="54"/>
      <c r="B33" s="55"/>
      <c r="C33" s="54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2"/>
      <c r="S33" s="62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M33" s="61"/>
      <c r="AN33" s="61"/>
      <c r="AO33" s="61"/>
      <c r="AP33" s="61"/>
      <c r="BK33" s="73"/>
      <c r="BX33" s="74"/>
      <c r="BY33" s="75"/>
      <c r="BZ33" s="75"/>
      <c r="CA33" s="75"/>
      <c r="CB33" s="75"/>
      <c r="CC33" s="75"/>
      <c r="CD33" s="75"/>
      <c r="CE33" s="61"/>
      <c r="CF33" s="62"/>
      <c r="CG33" s="62"/>
      <c r="CH33" s="75"/>
      <c r="CI33" s="76"/>
      <c r="CJ33" s="76"/>
      <c r="CP33" s="59">
        <f t="shared" si="1"/>
        <v>0</v>
      </c>
      <c r="CQ33" s="60">
        <f t="shared" si="0"/>
        <v>0</v>
      </c>
    </row>
    <row r="34" spans="1:95" s="63" customFormat="1">
      <c r="A34" s="54"/>
      <c r="B34" s="55"/>
      <c r="C34" s="54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2"/>
      <c r="S34" s="62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M34" s="61"/>
      <c r="AN34" s="61"/>
      <c r="AO34" s="61"/>
      <c r="AP34" s="61"/>
      <c r="BK34" s="73"/>
      <c r="BX34" s="74"/>
      <c r="CE34" s="61"/>
      <c r="CF34" s="61"/>
      <c r="CG34" s="61"/>
      <c r="CP34" s="59">
        <f t="shared" si="1"/>
        <v>0</v>
      </c>
      <c r="CQ34" s="60">
        <f t="shared" si="0"/>
        <v>0</v>
      </c>
    </row>
    <row r="35" spans="1:95" s="63" customFormat="1">
      <c r="A35" s="54"/>
      <c r="B35" s="55"/>
      <c r="C35" s="54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2"/>
      <c r="S35" s="62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M35" s="61"/>
      <c r="AN35" s="61"/>
      <c r="AO35" s="61"/>
      <c r="AP35" s="61"/>
      <c r="BK35" s="73"/>
      <c r="BX35" s="77"/>
      <c r="CE35" s="61"/>
      <c r="CF35" s="61"/>
      <c r="CG35" s="61"/>
      <c r="CP35" s="59">
        <f t="shared" si="1"/>
        <v>0</v>
      </c>
      <c r="CQ35" s="60">
        <f t="shared" si="0"/>
        <v>0</v>
      </c>
    </row>
    <row r="36" spans="1:95" s="63" customFormat="1">
      <c r="A36" s="54"/>
      <c r="B36" s="55"/>
      <c r="C36" s="54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2"/>
      <c r="S36" s="62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M36" s="61"/>
      <c r="AN36" s="61"/>
      <c r="AO36" s="61"/>
      <c r="AP36" s="61"/>
      <c r="BK36" s="73"/>
      <c r="BX36" s="74"/>
      <c r="CE36" s="61"/>
      <c r="CF36" s="61"/>
      <c r="CG36" s="61"/>
      <c r="CP36" s="59">
        <f t="shared" si="1"/>
        <v>0</v>
      </c>
      <c r="CQ36" s="60">
        <f t="shared" si="0"/>
        <v>0</v>
      </c>
    </row>
    <row r="37" spans="1:95" s="63" customFormat="1">
      <c r="A37" s="54"/>
      <c r="B37" s="55"/>
      <c r="C37" s="54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2"/>
      <c r="S37" s="62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M37" s="61"/>
      <c r="AN37" s="61"/>
      <c r="AO37" s="61"/>
      <c r="AP37" s="61"/>
      <c r="BK37" s="73"/>
      <c r="BX37" s="74"/>
      <c r="CE37" s="61"/>
      <c r="CF37" s="61"/>
      <c r="CG37" s="61"/>
      <c r="CP37" s="59">
        <f t="shared" si="1"/>
        <v>0</v>
      </c>
      <c r="CQ37" s="60">
        <f t="shared" si="0"/>
        <v>0</v>
      </c>
    </row>
    <row r="38" spans="1:95" s="63" customFormat="1">
      <c r="A38" s="54"/>
      <c r="B38" s="55"/>
      <c r="C38" s="54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2"/>
      <c r="S38" s="62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M38" s="61"/>
      <c r="AN38" s="61"/>
      <c r="AO38" s="61"/>
      <c r="AP38" s="61"/>
      <c r="BK38" s="73"/>
      <c r="BX38" s="77"/>
      <c r="CE38" s="61"/>
      <c r="CF38" s="61"/>
      <c r="CG38" s="61"/>
      <c r="CI38" s="76"/>
      <c r="CJ38" s="76"/>
      <c r="CP38" s="59">
        <f t="shared" si="1"/>
        <v>0</v>
      </c>
      <c r="CQ38" s="60">
        <f t="shared" si="0"/>
        <v>0</v>
      </c>
    </row>
    <row r="39" spans="1:95" s="63" customFormat="1">
      <c r="A39" s="54"/>
      <c r="B39" s="55"/>
      <c r="C39" s="54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2"/>
      <c r="S39" s="62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M39" s="61"/>
      <c r="AN39" s="61"/>
      <c r="AO39" s="61"/>
      <c r="AP39" s="61"/>
      <c r="BK39" s="73"/>
      <c r="BX39" s="77"/>
      <c r="CE39" s="61"/>
      <c r="CF39" s="61"/>
      <c r="CG39" s="61"/>
      <c r="CP39" s="59">
        <f t="shared" si="1"/>
        <v>0</v>
      </c>
      <c r="CQ39" s="60">
        <f t="shared" si="0"/>
        <v>0</v>
      </c>
    </row>
    <row r="40" spans="1:95" s="63" customFormat="1">
      <c r="A40" s="54"/>
      <c r="B40" s="55"/>
      <c r="C40" s="54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2"/>
      <c r="S40" s="62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M40" s="61"/>
      <c r="AN40" s="61"/>
      <c r="AO40" s="61"/>
      <c r="AP40" s="61"/>
      <c r="BK40" s="73"/>
      <c r="BX40" s="74"/>
      <c r="BY40" s="75"/>
      <c r="BZ40" s="75"/>
      <c r="CA40" s="75"/>
      <c r="CB40" s="75"/>
      <c r="CC40" s="75"/>
      <c r="CD40" s="75"/>
      <c r="CE40" s="61"/>
      <c r="CF40" s="62"/>
      <c r="CG40" s="62"/>
      <c r="CH40" s="75"/>
      <c r="CI40" s="76"/>
      <c r="CJ40" s="76"/>
      <c r="CP40" s="59">
        <f t="shared" si="1"/>
        <v>0</v>
      </c>
      <c r="CQ40" s="60">
        <f t="shared" si="0"/>
        <v>0</v>
      </c>
    </row>
    <row r="41" spans="1:95" s="63" customFormat="1">
      <c r="A41" s="78"/>
      <c r="B41" s="79"/>
      <c r="C41" s="78"/>
      <c r="R41" s="73"/>
      <c r="S41" s="73"/>
      <c r="BK41" s="73"/>
      <c r="BX41" s="74"/>
      <c r="CP41" s="59">
        <f t="shared" si="1"/>
        <v>0</v>
      </c>
      <c r="CQ41" s="60">
        <f t="shared" si="0"/>
        <v>0</v>
      </c>
    </row>
    <row r="42" spans="1:95" s="63" customFormat="1">
      <c r="A42" s="78"/>
      <c r="B42" s="79"/>
      <c r="C42" s="78"/>
      <c r="R42" s="73"/>
      <c r="S42" s="73"/>
      <c r="BK42" s="73"/>
      <c r="BX42" s="74"/>
      <c r="CP42" s="59">
        <f t="shared" si="1"/>
        <v>0</v>
      </c>
      <c r="CQ42" s="60">
        <f t="shared" si="0"/>
        <v>0</v>
      </c>
    </row>
    <row r="43" spans="1:95" s="63" customFormat="1">
      <c r="A43" s="78"/>
      <c r="B43" s="79"/>
      <c r="C43" s="78"/>
      <c r="R43" s="73"/>
      <c r="S43" s="73"/>
      <c r="BK43" s="73"/>
      <c r="BX43" s="74"/>
      <c r="CF43" s="73"/>
      <c r="CG43" s="73"/>
      <c r="CP43" s="59">
        <f t="shared" si="1"/>
        <v>0</v>
      </c>
      <c r="CQ43" s="60">
        <f t="shared" si="0"/>
        <v>0</v>
      </c>
    </row>
    <row r="44" spans="1:95" s="63" customFormat="1">
      <c r="A44" s="54"/>
      <c r="B44" s="79"/>
      <c r="C44" s="78"/>
      <c r="R44" s="73"/>
      <c r="S44" s="73"/>
      <c r="BX44" s="74"/>
      <c r="CP44" s="59">
        <f t="shared" si="1"/>
        <v>0</v>
      </c>
      <c r="CQ44" s="60">
        <f t="shared" si="0"/>
        <v>0</v>
      </c>
    </row>
    <row r="45" spans="1:95" s="63" customFormat="1">
      <c r="A45" s="78"/>
      <c r="B45" s="79"/>
      <c r="C45" s="78"/>
      <c r="R45" s="73"/>
      <c r="S45" s="73"/>
      <c r="BX45" s="74"/>
      <c r="CP45" s="59">
        <f t="shared" si="1"/>
        <v>0</v>
      </c>
      <c r="CQ45" s="60">
        <f t="shared" si="0"/>
        <v>0</v>
      </c>
    </row>
    <row r="46" spans="1:95" s="63" customFormat="1">
      <c r="A46" s="78"/>
      <c r="B46" s="79"/>
      <c r="C46" s="78"/>
      <c r="R46" s="73"/>
      <c r="S46" s="73"/>
      <c r="BX46" s="74"/>
      <c r="CP46" s="59">
        <f t="shared" si="1"/>
        <v>0</v>
      </c>
      <c r="CQ46" s="60">
        <f t="shared" si="0"/>
        <v>0</v>
      </c>
    </row>
    <row r="47" spans="1:95" s="63" customFormat="1">
      <c r="A47" s="78"/>
      <c r="B47" s="79"/>
      <c r="C47" s="78"/>
      <c r="R47" s="73"/>
      <c r="S47" s="73"/>
      <c r="BX47" s="74"/>
      <c r="CP47" s="59">
        <f t="shared" si="1"/>
        <v>0</v>
      </c>
      <c r="CQ47" s="60">
        <f t="shared" si="0"/>
        <v>0</v>
      </c>
    </row>
    <row r="48" spans="1:95" s="63" customFormat="1">
      <c r="A48" s="78"/>
      <c r="B48" s="79"/>
      <c r="C48" s="78"/>
      <c r="R48" s="73"/>
      <c r="S48" s="73"/>
      <c r="BX48" s="74"/>
      <c r="CP48" s="59">
        <f t="shared" si="1"/>
        <v>0</v>
      </c>
      <c r="CQ48" s="60">
        <f t="shared" si="0"/>
        <v>0</v>
      </c>
    </row>
    <row r="49" spans="1:95" s="63" customFormat="1">
      <c r="A49" s="80"/>
      <c r="B49" s="81"/>
      <c r="C49" s="80"/>
      <c r="D49" s="82"/>
      <c r="E49" s="82"/>
      <c r="R49" s="73"/>
      <c r="S49" s="73"/>
      <c r="BX49" s="74"/>
      <c r="CP49" s="59">
        <f t="shared" si="1"/>
        <v>0</v>
      </c>
      <c r="CQ49" s="60">
        <f t="shared" si="0"/>
        <v>0</v>
      </c>
    </row>
    <row r="50" spans="1:95" s="63" customFormat="1">
      <c r="A50" s="78"/>
      <c r="B50" s="79"/>
      <c r="C50" s="78"/>
      <c r="R50" s="73"/>
      <c r="S50" s="73"/>
      <c r="BX50" s="74"/>
      <c r="CP50" s="59">
        <f t="shared" si="1"/>
        <v>0</v>
      </c>
      <c r="CQ50" s="60">
        <f t="shared" si="0"/>
        <v>0</v>
      </c>
    </row>
    <row r="51" spans="1:95" s="63" customFormat="1">
      <c r="A51" s="78"/>
      <c r="B51" s="79"/>
      <c r="C51" s="78"/>
      <c r="R51" s="83"/>
      <c r="S51" s="83"/>
      <c r="BX51" s="74"/>
      <c r="CP51" s="59">
        <f t="shared" si="1"/>
        <v>0</v>
      </c>
      <c r="CQ51" s="60">
        <f t="shared" si="0"/>
        <v>0</v>
      </c>
    </row>
    <row r="52" spans="1:95" s="63" customFormat="1">
      <c r="A52" s="78"/>
      <c r="B52" s="79"/>
      <c r="C52" s="78"/>
      <c r="R52" s="83"/>
      <c r="S52" s="83"/>
      <c r="BX52" s="74"/>
      <c r="CP52" s="59">
        <f t="shared" si="1"/>
        <v>0</v>
      </c>
      <c r="CQ52" s="60">
        <f t="shared" si="0"/>
        <v>0</v>
      </c>
    </row>
    <row r="53" spans="1:95" s="63" customFormat="1">
      <c r="A53" s="78"/>
      <c r="B53" s="79"/>
      <c r="C53" s="78"/>
      <c r="R53" s="83"/>
      <c r="S53" s="83"/>
      <c r="BX53" s="74"/>
      <c r="CP53" s="59">
        <f t="shared" si="1"/>
        <v>0</v>
      </c>
      <c r="CQ53" s="60">
        <f t="shared" si="0"/>
        <v>0</v>
      </c>
    </row>
    <row r="54" spans="1:95" s="63" customFormat="1">
      <c r="A54" s="78"/>
      <c r="B54" s="79"/>
      <c r="C54" s="78"/>
      <c r="R54" s="83"/>
      <c r="S54" s="83"/>
      <c r="BX54" s="74"/>
      <c r="CP54" s="59">
        <f t="shared" si="1"/>
        <v>0</v>
      </c>
      <c r="CQ54" s="60">
        <f t="shared" si="0"/>
        <v>0</v>
      </c>
    </row>
    <row r="55" spans="1:95" s="63" customFormat="1">
      <c r="A55" s="78"/>
      <c r="B55" s="79"/>
      <c r="C55" s="78"/>
      <c r="R55" s="83"/>
      <c r="S55" s="83"/>
      <c r="BX55" s="74"/>
      <c r="CP55" s="59">
        <f t="shared" si="1"/>
        <v>0</v>
      </c>
      <c r="CQ55" s="60">
        <f t="shared" si="0"/>
        <v>0</v>
      </c>
    </row>
    <row r="56" spans="1:95" s="63" customFormat="1">
      <c r="A56" s="78"/>
      <c r="B56" s="79"/>
      <c r="C56" s="78"/>
      <c r="R56" s="83"/>
      <c r="S56" s="83"/>
      <c r="BX56" s="74"/>
      <c r="CP56" s="59">
        <f t="shared" si="1"/>
        <v>0</v>
      </c>
      <c r="CQ56" s="60">
        <f t="shared" si="0"/>
        <v>0</v>
      </c>
    </row>
    <row r="57" spans="1:95" s="63" customFormat="1">
      <c r="A57" s="78"/>
      <c r="B57" s="79"/>
      <c r="C57" s="78"/>
      <c r="BX57" s="74"/>
      <c r="CP57" s="59">
        <f t="shared" si="1"/>
        <v>0</v>
      </c>
      <c r="CQ57" s="60">
        <f t="shared" si="0"/>
        <v>0</v>
      </c>
    </row>
    <row r="58" spans="1:95" s="63" customFormat="1">
      <c r="A58" s="78"/>
      <c r="B58" s="79"/>
      <c r="C58" s="78"/>
      <c r="BX58" s="74"/>
      <c r="CP58" s="59">
        <f t="shared" si="1"/>
        <v>0</v>
      </c>
      <c r="CQ58" s="60">
        <f t="shared" si="0"/>
        <v>0</v>
      </c>
    </row>
    <row r="59" spans="1:95" s="63" customFormat="1">
      <c r="A59" s="78"/>
      <c r="B59" s="79"/>
      <c r="C59" s="78"/>
      <c r="BX59" s="74"/>
      <c r="CP59" s="59">
        <f t="shared" si="1"/>
        <v>0</v>
      </c>
      <c r="CQ59" s="60">
        <f t="shared" si="0"/>
        <v>0</v>
      </c>
    </row>
    <row r="60" spans="1:95" s="63" customFormat="1">
      <c r="A60" s="78"/>
      <c r="B60" s="79"/>
      <c r="C60" s="78"/>
      <c r="BX60" s="74"/>
      <c r="CP60" s="59">
        <f t="shared" si="1"/>
        <v>0</v>
      </c>
      <c r="CQ60" s="60">
        <f t="shared" si="0"/>
        <v>0</v>
      </c>
    </row>
    <row r="61" spans="1:95" s="63" customFormat="1">
      <c r="A61" s="78"/>
      <c r="B61" s="79"/>
      <c r="C61" s="78"/>
      <c r="BX61" s="74"/>
      <c r="CP61" s="59">
        <f t="shared" si="1"/>
        <v>0</v>
      </c>
      <c r="CQ61" s="60">
        <f t="shared" si="0"/>
        <v>0</v>
      </c>
    </row>
    <row r="62" spans="1:95" s="63" customFormat="1">
      <c r="A62" s="78"/>
      <c r="B62" s="79"/>
      <c r="C62" s="78"/>
      <c r="BX62" s="74"/>
      <c r="CP62" s="59">
        <f t="shared" si="1"/>
        <v>0</v>
      </c>
      <c r="CQ62" s="60">
        <f t="shared" si="0"/>
        <v>0</v>
      </c>
    </row>
    <row r="63" spans="1:95" s="63" customFormat="1">
      <c r="A63" s="78"/>
      <c r="B63" s="79"/>
      <c r="C63" s="78"/>
      <c r="BX63" s="74"/>
      <c r="CP63" s="59">
        <f t="shared" si="1"/>
        <v>0</v>
      </c>
      <c r="CQ63" s="60">
        <f t="shared" si="0"/>
        <v>0</v>
      </c>
    </row>
    <row r="64" spans="1:95" s="63" customFormat="1">
      <c r="A64" s="78"/>
      <c r="B64" s="79"/>
      <c r="C64" s="78"/>
      <c r="R64" s="73"/>
      <c r="S64" s="73"/>
      <c r="BX64" s="74"/>
      <c r="CP64" s="59">
        <f t="shared" si="1"/>
        <v>0</v>
      </c>
      <c r="CQ64" s="60">
        <f t="shared" si="0"/>
        <v>0</v>
      </c>
    </row>
    <row r="65" spans="1:95" s="63" customFormat="1">
      <c r="A65" s="78"/>
      <c r="B65" s="79"/>
      <c r="C65" s="78"/>
      <c r="BX65" s="74"/>
      <c r="CP65" s="59">
        <f t="shared" si="1"/>
        <v>0</v>
      </c>
      <c r="CQ65" s="60">
        <f t="shared" si="0"/>
        <v>0</v>
      </c>
    </row>
    <row r="66" spans="1:95" s="63" customFormat="1">
      <c r="A66" s="78"/>
      <c r="B66" s="79"/>
      <c r="C66" s="78"/>
      <c r="BX66" s="74"/>
      <c r="CP66" s="59">
        <f t="shared" si="1"/>
        <v>0</v>
      </c>
      <c r="CQ66" s="60">
        <f t="shared" si="0"/>
        <v>0</v>
      </c>
    </row>
    <row r="67" spans="1:95" s="63" customFormat="1">
      <c r="A67" s="54"/>
      <c r="B67" s="55"/>
      <c r="C67" s="54"/>
      <c r="D67" s="61"/>
      <c r="E67" s="61"/>
      <c r="BX67" s="74"/>
      <c r="CP67" s="59">
        <f t="shared" si="1"/>
        <v>0</v>
      </c>
      <c r="CQ67" s="60">
        <f t="shared" si="0"/>
        <v>0</v>
      </c>
    </row>
    <row r="68" spans="1:95" s="63" customFormat="1">
      <c r="A68" s="54"/>
      <c r="B68" s="55"/>
      <c r="C68" s="54"/>
      <c r="D68" s="61"/>
      <c r="E68" s="61"/>
      <c r="BX68" s="74"/>
      <c r="CP68" s="59">
        <f t="shared" si="1"/>
        <v>0</v>
      </c>
      <c r="CQ68" s="60">
        <f t="shared" ref="CQ68:CQ131" si="2">+CP68-C68</f>
        <v>0</v>
      </c>
    </row>
    <row r="69" spans="1:95" s="63" customFormat="1">
      <c r="A69" s="78"/>
      <c r="B69" s="79"/>
      <c r="C69" s="78"/>
      <c r="BX69" s="74"/>
      <c r="CP69" s="59">
        <f t="shared" ref="CP69:CP132" si="3">SUM(F69:CO69)</f>
        <v>0</v>
      </c>
      <c r="CQ69" s="60">
        <f t="shared" si="2"/>
        <v>0</v>
      </c>
    </row>
    <row r="70" spans="1:95" s="63" customFormat="1">
      <c r="A70" s="78"/>
      <c r="B70" s="79"/>
      <c r="C70" s="78"/>
      <c r="BX70" s="74"/>
      <c r="CP70" s="59">
        <f t="shared" si="3"/>
        <v>0</v>
      </c>
      <c r="CQ70" s="60">
        <f t="shared" si="2"/>
        <v>0</v>
      </c>
    </row>
    <row r="71" spans="1:95" s="63" customFormat="1">
      <c r="A71" s="54"/>
      <c r="B71" s="55"/>
      <c r="C71" s="54"/>
      <c r="D71" s="61"/>
      <c r="E71" s="61"/>
      <c r="BX71" s="74"/>
      <c r="CP71" s="59">
        <f t="shared" si="3"/>
        <v>0</v>
      </c>
      <c r="CQ71" s="60">
        <f t="shared" si="2"/>
        <v>0</v>
      </c>
    </row>
    <row r="72" spans="1:95" s="63" customFormat="1">
      <c r="A72" s="78"/>
      <c r="B72" s="79"/>
      <c r="C72" s="78"/>
      <c r="BX72" s="74"/>
      <c r="CP72" s="59">
        <f t="shared" si="3"/>
        <v>0</v>
      </c>
      <c r="CQ72" s="60">
        <f t="shared" si="2"/>
        <v>0</v>
      </c>
    </row>
    <row r="73" spans="1:95" s="63" customFormat="1">
      <c r="A73" s="80"/>
      <c r="B73" s="81"/>
      <c r="C73" s="80"/>
      <c r="D73" s="82"/>
      <c r="E73" s="82"/>
      <c r="BX73" s="74"/>
      <c r="CP73" s="59">
        <f t="shared" si="3"/>
        <v>0</v>
      </c>
      <c r="CQ73" s="60">
        <f t="shared" si="2"/>
        <v>0</v>
      </c>
    </row>
    <row r="74" spans="1:95" s="63" customFormat="1">
      <c r="A74" s="54"/>
      <c r="B74" s="55"/>
      <c r="C74" s="54"/>
      <c r="D74" s="61"/>
      <c r="E74" s="61"/>
      <c r="BX74" s="74"/>
      <c r="CP74" s="59">
        <f t="shared" si="3"/>
        <v>0</v>
      </c>
      <c r="CQ74" s="60">
        <f t="shared" si="2"/>
        <v>0</v>
      </c>
    </row>
    <row r="75" spans="1:95" s="63" customFormat="1">
      <c r="A75" s="78"/>
      <c r="B75" s="79"/>
      <c r="C75" s="78"/>
      <c r="BX75" s="74"/>
      <c r="CP75" s="59">
        <f t="shared" si="3"/>
        <v>0</v>
      </c>
      <c r="CQ75" s="60">
        <f t="shared" si="2"/>
        <v>0</v>
      </c>
    </row>
    <row r="76" spans="1:95" s="63" customFormat="1">
      <c r="A76" s="78"/>
      <c r="B76" s="79"/>
      <c r="C76" s="78"/>
      <c r="BX76" s="74"/>
      <c r="CP76" s="59">
        <f t="shared" si="3"/>
        <v>0</v>
      </c>
      <c r="CQ76" s="60">
        <f t="shared" si="2"/>
        <v>0</v>
      </c>
    </row>
    <row r="77" spans="1:95" s="63" customFormat="1">
      <c r="A77" s="78"/>
      <c r="B77" s="79"/>
      <c r="C77" s="78"/>
      <c r="BX77" s="74"/>
      <c r="CP77" s="59">
        <f t="shared" si="3"/>
        <v>0</v>
      </c>
      <c r="CQ77" s="60">
        <f t="shared" si="2"/>
        <v>0</v>
      </c>
    </row>
    <row r="78" spans="1:95" s="63" customFormat="1">
      <c r="A78" s="54"/>
      <c r="B78" s="55"/>
      <c r="C78" s="54"/>
      <c r="D78" s="61"/>
      <c r="E78" s="61"/>
      <c r="BX78" s="74"/>
      <c r="CP78" s="59">
        <f t="shared" si="3"/>
        <v>0</v>
      </c>
      <c r="CQ78" s="60">
        <f t="shared" si="2"/>
        <v>0</v>
      </c>
    </row>
    <row r="79" spans="1:95" s="63" customFormat="1">
      <c r="A79" s="54"/>
      <c r="B79" s="55"/>
      <c r="C79" s="54"/>
      <c r="D79" s="61"/>
      <c r="E79" s="61"/>
      <c r="BX79" s="74"/>
      <c r="CP79" s="59">
        <f t="shared" si="3"/>
        <v>0</v>
      </c>
      <c r="CQ79" s="60">
        <f t="shared" si="2"/>
        <v>0</v>
      </c>
    </row>
    <row r="80" spans="1:95" s="63" customFormat="1">
      <c r="A80" s="78"/>
      <c r="B80" s="79"/>
      <c r="C80" s="78"/>
      <c r="BX80" s="74"/>
      <c r="CP80" s="59">
        <f t="shared" si="3"/>
        <v>0</v>
      </c>
      <c r="CQ80" s="60">
        <f t="shared" si="2"/>
        <v>0</v>
      </c>
    </row>
    <row r="81" spans="1:95" s="63" customFormat="1">
      <c r="A81" s="84"/>
      <c r="B81" s="79"/>
      <c r="C81" s="78"/>
      <c r="BX81" s="74"/>
      <c r="CP81" s="59">
        <f t="shared" si="3"/>
        <v>0</v>
      </c>
      <c r="CQ81" s="60">
        <f t="shared" si="2"/>
        <v>0</v>
      </c>
    </row>
    <row r="82" spans="1:95" s="63" customFormat="1">
      <c r="A82" s="84"/>
      <c r="B82" s="79"/>
      <c r="C82" s="78"/>
      <c r="BX82" s="74"/>
      <c r="CP82" s="59">
        <f t="shared" si="3"/>
        <v>0</v>
      </c>
      <c r="CQ82" s="60">
        <f t="shared" si="2"/>
        <v>0</v>
      </c>
    </row>
    <row r="83" spans="1:95" s="63" customFormat="1">
      <c r="A83" s="85"/>
      <c r="B83" s="55"/>
      <c r="C83" s="54"/>
      <c r="D83" s="61"/>
      <c r="E83" s="61"/>
      <c r="BX83" s="74"/>
      <c r="CP83" s="59">
        <f t="shared" si="3"/>
        <v>0</v>
      </c>
      <c r="CQ83" s="60">
        <f t="shared" si="2"/>
        <v>0</v>
      </c>
    </row>
    <row r="84" spans="1:95" s="63" customFormat="1">
      <c r="A84" s="84"/>
      <c r="B84" s="79"/>
      <c r="C84" s="78"/>
      <c r="BX84" s="74"/>
      <c r="CP84" s="59">
        <f t="shared" si="3"/>
        <v>0</v>
      </c>
      <c r="CQ84" s="60">
        <f t="shared" si="2"/>
        <v>0</v>
      </c>
    </row>
    <row r="85" spans="1:95" s="63" customFormat="1">
      <c r="A85" s="84"/>
      <c r="B85" s="79"/>
      <c r="C85" s="78"/>
      <c r="BX85" s="74"/>
      <c r="CP85" s="59">
        <f t="shared" si="3"/>
        <v>0</v>
      </c>
      <c r="CQ85" s="60">
        <f t="shared" si="2"/>
        <v>0</v>
      </c>
    </row>
    <row r="86" spans="1:95" s="63" customFormat="1">
      <c r="A86" s="84"/>
      <c r="B86" s="79"/>
      <c r="C86" s="78"/>
      <c r="BX86" s="74"/>
      <c r="CP86" s="59">
        <f t="shared" si="3"/>
        <v>0</v>
      </c>
      <c r="CQ86" s="60">
        <f t="shared" si="2"/>
        <v>0</v>
      </c>
    </row>
    <row r="87" spans="1:95" s="63" customFormat="1">
      <c r="A87" s="84"/>
      <c r="B87" s="79"/>
      <c r="C87" s="78"/>
      <c r="BX87" s="74"/>
      <c r="CP87" s="59">
        <f t="shared" si="3"/>
        <v>0</v>
      </c>
      <c r="CQ87" s="60">
        <f t="shared" si="2"/>
        <v>0</v>
      </c>
    </row>
    <row r="88" spans="1:95" s="63" customFormat="1">
      <c r="A88" s="84"/>
      <c r="B88" s="79"/>
      <c r="C88" s="78"/>
      <c r="BX88" s="74"/>
      <c r="CP88" s="59">
        <f t="shared" si="3"/>
        <v>0</v>
      </c>
      <c r="CQ88" s="60">
        <f t="shared" si="2"/>
        <v>0</v>
      </c>
    </row>
    <row r="89" spans="1:95" s="63" customFormat="1">
      <c r="A89" s="84"/>
      <c r="B89" s="79"/>
      <c r="C89" s="78"/>
      <c r="BX89" s="74"/>
      <c r="CP89" s="59">
        <f t="shared" si="3"/>
        <v>0</v>
      </c>
      <c r="CQ89" s="60">
        <f t="shared" si="2"/>
        <v>0</v>
      </c>
    </row>
    <row r="90" spans="1:95" s="63" customFormat="1">
      <c r="A90" s="84"/>
      <c r="B90" s="79"/>
      <c r="C90" s="78"/>
      <c r="BX90" s="74"/>
      <c r="CP90" s="59">
        <f t="shared" si="3"/>
        <v>0</v>
      </c>
      <c r="CQ90" s="60">
        <f t="shared" si="2"/>
        <v>0</v>
      </c>
    </row>
    <row r="91" spans="1:95" s="63" customFormat="1">
      <c r="A91" s="84"/>
      <c r="B91" s="79"/>
      <c r="C91" s="78"/>
      <c r="BX91" s="74"/>
      <c r="CP91" s="59">
        <f t="shared" si="3"/>
        <v>0</v>
      </c>
      <c r="CQ91" s="60">
        <f t="shared" si="2"/>
        <v>0</v>
      </c>
    </row>
    <row r="92" spans="1:95" s="63" customFormat="1">
      <c r="A92" s="85"/>
      <c r="B92" s="55"/>
      <c r="C92" s="54"/>
      <c r="D92" s="61"/>
      <c r="E92" s="61"/>
      <c r="BX92" s="74"/>
      <c r="CP92" s="59">
        <f t="shared" si="3"/>
        <v>0</v>
      </c>
      <c r="CQ92" s="60">
        <f t="shared" si="2"/>
        <v>0</v>
      </c>
    </row>
    <row r="93" spans="1:95" s="63" customFormat="1">
      <c r="A93" s="84"/>
      <c r="B93" s="79"/>
      <c r="C93" s="78"/>
      <c r="BX93" s="74"/>
      <c r="CP93" s="59">
        <f t="shared" si="3"/>
        <v>0</v>
      </c>
      <c r="CQ93" s="60">
        <f t="shared" si="2"/>
        <v>0</v>
      </c>
    </row>
    <row r="94" spans="1:95" s="63" customFormat="1">
      <c r="A94" s="84"/>
      <c r="B94" s="79"/>
      <c r="C94" s="78"/>
      <c r="BX94" s="74"/>
      <c r="CP94" s="59">
        <f t="shared" si="3"/>
        <v>0</v>
      </c>
      <c r="CQ94" s="60">
        <f t="shared" si="2"/>
        <v>0</v>
      </c>
    </row>
    <row r="95" spans="1:95" s="63" customFormat="1">
      <c r="A95" s="84"/>
      <c r="B95" s="79"/>
      <c r="C95" s="78"/>
      <c r="BX95" s="74"/>
      <c r="CP95" s="59">
        <f t="shared" si="3"/>
        <v>0</v>
      </c>
      <c r="CQ95" s="60">
        <f t="shared" si="2"/>
        <v>0</v>
      </c>
    </row>
    <row r="96" spans="1:95" s="63" customFormat="1">
      <c r="A96" s="84"/>
      <c r="B96" s="79"/>
      <c r="C96" s="78"/>
      <c r="BX96" s="74"/>
      <c r="CP96" s="59">
        <f t="shared" si="3"/>
        <v>0</v>
      </c>
      <c r="CQ96" s="60">
        <f t="shared" si="2"/>
        <v>0</v>
      </c>
    </row>
    <row r="97" spans="1:95" s="63" customFormat="1">
      <c r="A97" s="84"/>
      <c r="B97" s="79"/>
      <c r="C97" s="78"/>
      <c r="BX97" s="74"/>
      <c r="CP97" s="59">
        <f t="shared" si="3"/>
        <v>0</v>
      </c>
      <c r="CQ97" s="60">
        <f t="shared" si="2"/>
        <v>0</v>
      </c>
    </row>
    <row r="98" spans="1:95" s="63" customFormat="1">
      <c r="A98" s="84"/>
      <c r="B98" s="79"/>
      <c r="C98" s="78"/>
      <c r="BX98" s="74"/>
      <c r="CP98" s="59">
        <f t="shared" si="3"/>
        <v>0</v>
      </c>
      <c r="CQ98" s="60">
        <f t="shared" si="2"/>
        <v>0</v>
      </c>
    </row>
    <row r="99" spans="1:95" s="63" customFormat="1">
      <c r="A99" s="84"/>
      <c r="B99" s="79"/>
      <c r="C99" s="78"/>
      <c r="BX99" s="74"/>
      <c r="CP99" s="59">
        <f t="shared" si="3"/>
        <v>0</v>
      </c>
      <c r="CQ99" s="60">
        <f t="shared" si="2"/>
        <v>0</v>
      </c>
    </row>
    <row r="100" spans="1:95" s="63" customFormat="1">
      <c r="A100" s="84"/>
      <c r="B100" s="79"/>
      <c r="C100" s="78"/>
      <c r="BX100" s="74"/>
      <c r="CP100" s="59">
        <f t="shared" si="3"/>
        <v>0</v>
      </c>
      <c r="CQ100" s="60">
        <f t="shared" si="2"/>
        <v>0</v>
      </c>
    </row>
    <row r="101" spans="1:95" s="63" customFormat="1">
      <c r="A101" s="84"/>
      <c r="B101" s="79"/>
      <c r="C101" s="78"/>
      <c r="BX101" s="74"/>
      <c r="CP101" s="59">
        <f t="shared" si="3"/>
        <v>0</v>
      </c>
      <c r="CQ101" s="60">
        <f t="shared" si="2"/>
        <v>0</v>
      </c>
    </row>
    <row r="102" spans="1:95" s="63" customFormat="1">
      <c r="A102" s="84"/>
      <c r="B102" s="79"/>
      <c r="C102" s="78"/>
      <c r="BX102" s="74"/>
      <c r="CP102" s="59">
        <f t="shared" si="3"/>
        <v>0</v>
      </c>
      <c r="CQ102" s="60">
        <f t="shared" si="2"/>
        <v>0</v>
      </c>
    </row>
    <row r="103" spans="1:95" s="63" customFormat="1">
      <c r="A103" s="84"/>
      <c r="B103" s="79"/>
      <c r="C103" s="78"/>
      <c r="BX103" s="74"/>
      <c r="CP103" s="59">
        <f t="shared" si="3"/>
        <v>0</v>
      </c>
      <c r="CQ103" s="60">
        <f t="shared" si="2"/>
        <v>0</v>
      </c>
    </row>
    <row r="104" spans="1:95" s="61" customFormat="1">
      <c r="A104" s="85"/>
      <c r="B104" s="55"/>
      <c r="C104" s="54"/>
      <c r="BX104" s="66"/>
      <c r="CP104" s="59">
        <f t="shared" si="3"/>
        <v>0</v>
      </c>
      <c r="CQ104" s="60">
        <f t="shared" si="2"/>
        <v>0</v>
      </c>
    </row>
    <row r="105" spans="1:95" s="63" customFormat="1">
      <c r="A105" s="84"/>
      <c r="B105" s="79"/>
      <c r="C105" s="78"/>
      <c r="BX105" s="74"/>
      <c r="CP105" s="59">
        <f t="shared" si="3"/>
        <v>0</v>
      </c>
      <c r="CQ105" s="60">
        <f t="shared" si="2"/>
        <v>0</v>
      </c>
    </row>
    <row r="106" spans="1:95" s="63" customFormat="1">
      <c r="A106" s="84"/>
      <c r="B106" s="79"/>
      <c r="C106" s="78"/>
      <c r="BX106" s="74"/>
      <c r="CP106" s="59">
        <f t="shared" si="3"/>
        <v>0</v>
      </c>
      <c r="CQ106" s="60">
        <f t="shared" si="2"/>
        <v>0</v>
      </c>
    </row>
    <row r="107" spans="1:95" s="63" customFormat="1">
      <c r="A107" s="84"/>
      <c r="B107" s="79"/>
      <c r="C107" s="78"/>
      <c r="BX107" s="74"/>
      <c r="CP107" s="59">
        <f t="shared" si="3"/>
        <v>0</v>
      </c>
      <c r="CQ107" s="60">
        <f t="shared" si="2"/>
        <v>0</v>
      </c>
    </row>
    <row r="108" spans="1:95" s="63" customFormat="1">
      <c r="A108" s="84"/>
      <c r="B108" s="79"/>
      <c r="C108" s="78"/>
      <c r="BX108" s="74"/>
      <c r="CP108" s="59">
        <f t="shared" si="3"/>
        <v>0</v>
      </c>
      <c r="CQ108" s="60">
        <f t="shared" si="2"/>
        <v>0</v>
      </c>
    </row>
    <row r="109" spans="1:95" s="63" customFormat="1">
      <c r="A109" s="84"/>
      <c r="B109" s="79"/>
      <c r="C109" s="78"/>
      <c r="BX109" s="74"/>
      <c r="CP109" s="59">
        <f t="shared" si="3"/>
        <v>0</v>
      </c>
      <c r="CQ109" s="60">
        <f t="shared" si="2"/>
        <v>0</v>
      </c>
    </row>
    <row r="110" spans="1:95" s="63" customFormat="1">
      <c r="A110" s="84"/>
      <c r="B110" s="79"/>
      <c r="C110" s="78"/>
      <c r="BX110" s="74"/>
      <c r="CP110" s="59">
        <f t="shared" si="3"/>
        <v>0</v>
      </c>
      <c r="CQ110" s="60">
        <f t="shared" si="2"/>
        <v>0</v>
      </c>
    </row>
    <row r="111" spans="1:95" s="63" customFormat="1">
      <c r="A111" s="84"/>
      <c r="B111" s="79"/>
      <c r="C111" s="78"/>
      <c r="BX111" s="74"/>
      <c r="CP111" s="59">
        <f t="shared" si="3"/>
        <v>0</v>
      </c>
      <c r="CQ111" s="60">
        <f t="shared" si="2"/>
        <v>0</v>
      </c>
    </row>
    <row r="112" spans="1:95" s="63" customFormat="1">
      <c r="A112" s="84"/>
      <c r="B112" s="79"/>
      <c r="C112" s="78"/>
      <c r="BX112" s="74"/>
      <c r="CP112" s="59">
        <f t="shared" si="3"/>
        <v>0</v>
      </c>
      <c r="CQ112" s="60">
        <f t="shared" si="2"/>
        <v>0</v>
      </c>
    </row>
    <row r="113" spans="1:95" s="63" customFormat="1">
      <c r="A113" s="84"/>
      <c r="B113" s="79"/>
      <c r="C113" s="78"/>
      <c r="BX113" s="74"/>
      <c r="CP113" s="59">
        <f t="shared" si="3"/>
        <v>0</v>
      </c>
      <c r="CQ113" s="60">
        <f t="shared" si="2"/>
        <v>0</v>
      </c>
    </row>
    <row r="114" spans="1:95" s="63" customFormat="1">
      <c r="A114" s="84"/>
      <c r="B114" s="79"/>
      <c r="C114" s="78"/>
      <c r="BX114" s="74"/>
      <c r="CP114" s="59">
        <f t="shared" si="3"/>
        <v>0</v>
      </c>
      <c r="CQ114" s="60">
        <f t="shared" si="2"/>
        <v>0</v>
      </c>
    </row>
    <row r="115" spans="1:95" s="63" customFormat="1">
      <c r="A115" s="84"/>
      <c r="B115" s="79"/>
      <c r="C115" s="78"/>
      <c r="BX115" s="74"/>
      <c r="CP115" s="59">
        <f t="shared" si="3"/>
        <v>0</v>
      </c>
      <c r="CQ115" s="60">
        <f t="shared" si="2"/>
        <v>0</v>
      </c>
    </row>
    <row r="116" spans="1:95" s="63" customFormat="1">
      <c r="A116" s="84"/>
      <c r="B116" s="79"/>
      <c r="C116" s="78"/>
      <c r="BX116" s="74"/>
      <c r="CP116" s="59">
        <f t="shared" si="3"/>
        <v>0</v>
      </c>
      <c r="CQ116" s="60">
        <f t="shared" si="2"/>
        <v>0</v>
      </c>
    </row>
    <row r="117" spans="1:95" s="63" customFormat="1">
      <c r="A117" s="84"/>
      <c r="B117" s="79"/>
      <c r="C117" s="78"/>
      <c r="BX117" s="74"/>
      <c r="CP117" s="59">
        <f t="shared" si="3"/>
        <v>0</v>
      </c>
      <c r="CQ117" s="60">
        <f t="shared" si="2"/>
        <v>0</v>
      </c>
    </row>
    <row r="118" spans="1:95" s="63" customFormat="1">
      <c r="A118" s="84"/>
      <c r="B118" s="79"/>
      <c r="C118" s="78"/>
      <c r="BX118" s="74"/>
      <c r="CP118" s="59">
        <f t="shared" si="3"/>
        <v>0</v>
      </c>
      <c r="CQ118" s="60">
        <f t="shared" si="2"/>
        <v>0</v>
      </c>
    </row>
    <row r="119" spans="1:95" s="63" customFormat="1">
      <c r="A119" s="84"/>
      <c r="B119" s="79"/>
      <c r="C119" s="78"/>
      <c r="BX119" s="74"/>
      <c r="CP119" s="59">
        <f t="shared" si="3"/>
        <v>0</v>
      </c>
      <c r="CQ119" s="60">
        <f t="shared" si="2"/>
        <v>0</v>
      </c>
    </row>
    <row r="120" spans="1:95" s="63" customFormat="1">
      <c r="A120" s="84"/>
      <c r="B120" s="79"/>
      <c r="C120" s="78"/>
      <c r="BX120" s="74"/>
      <c r="CP120" s="59">
        <f t="shared" si="3"/>
        <v>0</v>
      </c>
      <c r="CQ120" s="60">
        <f t="shared" si="2"/>
        <v>0</v>
      </c>
    </row>
    <row r="121" spans="1:95" s="63" customFormat="1">
      <c r="A121" s="84"/>
      <c r="B121" s="79"/>
      <c r="C121" s="78"/>
      <c r="BX121" s="74"/>
      <c r="CP121" s="59">
        <f t="shared" si="3"/>
        <v>0</v>
      </c>
      <c r="CQ121" s="60">
        <f t="shared" si="2"/>
        <v>0</v>
      </c>
    </row>
    <row r="122" spans="1:95" s="63" customFormat="1">
      <c r="A122" s="84"/>
      <c r="B122" s="79"/>
      <c r="C122" s="78"/>
      <c r="BX122" s="74"/>
      <c r="CP122" s="59">
        <f t="shared" si="3"/>
        <v>0</v>
      </c>
      <c r="CQ122" s="60">
        <f t="shared" si="2"/>
        <v>0</v>
      </c>
    </row>
    <row r="123" spans="1:95" s="63" customFormat="1">
      <c r="A123" s="84"/>
      <c r="B123" s="79"/>
      <c r="C123" s="78"/>
      <c r="BX123" s="74"/>
      <c r="CP123" s="59">
        <f t="shared" si="3"/>
        <v>0</v>
      </c>
      <c r="CQ123" s="60">
        <f t="shared" si="2"/>
        <v>0</v>
      </c>
    </row>
    <row r="124" spans="1:95" s="63" customFormat="1">
      <c r="A124" s="84"/>
      <c r="B124" s="79"/>
      <c r="C124" s="78"/>
      <c r="BX124" s="74"/>
      <c r="CP124" s="59">
        <f t="shared" si="3"/>
        <v>0</v>
      </c>
      <c r="CQ124" s="60">
        <f t="shared" si="2"/>
        <v>0</v>
      </c>
    </row>
    <row r="125" spans="1:95" s="63" customFormat="1">
      <c r="A125" s="84"/>
      <c r="B125" s="79"/>
      <c r="C125" s="78"/>
      <c r="BX125" s="74"/>
      <c r="CP125" s="59">
        <f t="shared" si="3"/>
        <v>0</v>
      </c>
      <c r="CQ125" s="60">
        <f t="shared" si="2"/>
        <v>0</v>
      </c>
    </row>
    <row r="126" spans="1:95" s="63" customFormat="1">
      <c r="A126" s="85"/>
      <c r="B126" s="55"/>
      <c r="C126" s="54"/>
      <c r="D126" s="61"/>
      <c r="E126" s="61"/>
      <c r="BX126" s="74"/>
      <c r="CP126" s="59">
        <f t="shared" si="3"/>
        <v>0</v>
      </c>
      <c r="CQ126" s="60">
        <f t="shared" si="2"/>
        <v>0</v>
      </c>
    </row>
    <row r="127" spans="1:95" s="63" customFormat="1">
      <c r="A127" s="84"/>
      <c r="B127" s="79"/>
      <c r="C127" s="78"/>
      <c r="BX127" s="74"/>
      <c r="CP127" s="59">
        <f t="shared" si="3"/>
        <v>0</v>
      </c>
      <c r="CQ127" s="60">
        <f t="shared" si="2"/>
        <v>0</v>
      </c>
    </row>
    <row r="128" spans="1:95" s="63" customFormat="1">
      <c r="A128" s="84"/>
      <c r="B128" s="79"/>
      <c r="C128" s="78"/>
      <c r="BX128" s="74"/>
      <c r="CP128" s="59">
        <f t="shared" si="3"/>
        <v>0</v>
      </c>
      <c r="CQ128" s="60">
        <f t="shared" si="2"/>
        <v>0</v>
      </c>
    </row>
    <row r="129" spans="1:95" s="63" customFormat="1">
      <c r="A129" s="84"/>
      <c r="B129" s="79"/>
      <c r="C129" s="78"/>
      <c r="BX129" s="74"/>
      <c r="CP129" s="59">
        <f t="shared" si="3"/>
        <v>0</v>
      </c>
      <c r="CQ129" s="60">
        <f t="shared" si="2"/>
        <v>0</v>
      </c>
    </row>
    <row r="130" spans="1:95" s="63" customFormat="1">
      <c r="A130" s="84"/>
      <c r="B130" s="79"/>
      <c r="C130" s="78"/>
      <c r="BX130" s="74"/>
      <c r="CP130" s="59">
        <f t="shared" si="3"/>
        <v>0</v>
      </c>
      <c r="CQ130" s="60">
        <f t="shared" si="2"/>
        <v>0</v>
      </c>
    </row>
    <row r="131" spans="1:95" s="63" customFormat="1">
      <c r="A131" s="84"/>
      <c r="B131" s="79"/>
      <c r="C131" s="78"/>
      <c r="BX131" s="74"/>
      <c r="CP131" s="59">
        <f t="shared" si="3"/>
        <v>0</v>
      </c>
      <c r="CQ131" s="60">
        <f t="shared" si="2"/>
        <v>0</v>
      </c>
    </row>
    <row r="132" spans="1:95" s="63" customFormat="1">
      <c r="A132" s="84"/>
      <c r="B132" s="79"/>
      <c r="C132" s="78"/>
      <c r="BX132" s="74"/>
      <c r="CP132" s="59">
        <f t="shared" si="3"/>
        <v>0</v>
      </c>
      <c r="CQ132" s="60">
        <f t="shared" ref="CQ132:CQ195" si="4">+CP132-C132</f>
        <v>0</v>
      </c>
    </row>
    <row r="133" spans="1:95" s="63" customFormat="1">
      <c r="A133" s="85"/>
      <c r="B133" s="79"/>
      <c r="C133" s="78"/>
      <c r="BX133" s="74"/>
      <c r="CP133" s="59">
        <f t="shared" ref="CP133:CP196" si="5">SUM(F133:CO133)</f>
        <v>0</v>
      </c>
      <c r="CQ133" s="60">
        <f t="shared" si="4"/>
        <v>0</v>
      </c>
    </row>
    <row r="134" spans="1:95" s="63" customFormat="1">
      <c r="A134" s="84"/>
      <c r="B134" s="79"/>
      <c r="C134" s="78"/>
      <c r="BX134" s="74"/>
      <c r="CP134" s="59">
        <f t="shared" si="5"/>
        <v>0</v>
      </c>
      <c r="CQ134" s="60">
        <f t="shared" si="4"/>
        <v>0</v>
      </c>
    </row>
    <row r="135" spans="1:95" s="63" customFormat="1">
      <c r="A135" s="84"/>
      <c r="B135" s="79"/>
      <c r="C135" s="78"/>
      <c r="BX135" s="74"/>
      <c r="CP135" s="59">
        <f t="shared" si="5"/>
        <v>0</v>
      </c>
      <c r="CQ135" s="60">
        <f t="shared" si="4"/>
        <v>0</v>
      </c>
    </row>
    <row r="136" spans="1:95" s="63" customFormat="1">
      <c r="A136" s="84"/>
      <c r="B136" s="79"/>
      <c r="C136" s="78"/>
      <c r="BX136" s="74"/>
      <c r="CP136" s="59">
        <f t="shared" si="5"/>
        <v>0</v>
      </c>
      <c r="CQ136" s="60">
        <f t="shared" si="4"/>
        <v>0</v>
      </c>
    </row>
    <row r="137" spans="1:95" s="63" customFormat="1">
      <c r="A137" s="84"/>
      <c r="B137" s="79"/>
      <c r="C137" s="78"/>
      <c r="BX137" s="74"/>
      <c r="CP137" s="59">
        <f t="shared" si="5"/>
        <v>0</v>
      </c>
      <c r="CQ137" s="60">
        <f t="shared" si="4"/>
        <v>0</v>
      </c>
    </row>
    <row r="138" spans="1:95" s="63" customFormat="1">
      <c r="A138" s="84"/>
      <c r="B138" s="79"/>
      <c r="C138" s="78"/>
      <c r="D138" s="86"/>
      <c r="BX138" s="74"/>
      <c r="CP138" s="59">
        <f t="shared" si="5"/>
        <v>0</v>
      </c>
      <c r="CQ138" s="60">
        <f t="shared" si="4"/>
        <v>0</v>
      </c>
    </row>
    <row r="139" spans="1:95" s="63" customFormat="1">
      <c r="A139" s="84"/>
      <c r="B139" s="79"/>
      <c r="C139" s="78"/>
      <c r="BX139" s="74"/>
      <c r="CP139" s="59">
        <f t="shared" si="5"/>
        <v>0</v>
      </c>
      <c r="CQ139" s="60">
        <f t="shared" si="4"/>
        <v>0</v>
      </c>
    </row>
    <row r="140" spans="1:95" s="63" customFormat="1">
      <c r="A140" s="84"/>
      <c r="B140" s="79"/>
      <c r="C140" s="78"/>
      <c r="BX140" s="74"/>
      <c r="CP140" s="59">
        <f t="shared" si="5"/>
        <v>0</v>
      </c>
      <c r="CQ140" s="60">
        <f t="shared" si="4"/>
        <v>0</v>
      </c>
    </row>
    <row r="141" spans="1:95" s="63" customFormat="1">
      <c r="A141" s="84"/>
      <c r="B141" s="79"/>
      <c r="C141" s="78"/>
      <c r="BX141" s="74"/>
      <c r="CP141" s="59">
        <f t="shared" si="5"/>
        <v>0</v>
      </c>
      <c r="CQ141" s="60">
        <f t="shared" si="4"/>
        <v>0</v>
      </c>
    </row>
    <row r="142" spans="1:95" s="63" customFormat="1">
      <c r="A142" s="84"/>
      <c r="B142" s="79"/>
      <c r="C142" s="78"/>
      <c r="BX142" s="74"/>
      <c r="CP142" s="59">
        <f t="shared" si="5"/>
        <v>0</v>
      </c>
      <c r="CQ142" s="60">
        <f t="shared" si="4"/>
        <v>0</v>
      </c>
    </row>
    <row r="143" spans="1:95" s="63" customFormat="1">
      <c r="A143" s="84"/>
      <c r="B143" s="79"/>
      <c r="C143" s="78"/>
      <c r="BX143" s="74"/>
      <c r="CP143" s="59">
        <f t="shared" si="5"/>
        <v>0</v>
      </c>
      <c r="CQ143" s="60">
        <f t="shared" si="4"/>
        <v>0</v>
      </c>
    </row>
    <row r="144" spans="1:95" s="63" customFormat="1">
      <c r="A144" s="84"/>
      <c r="B144" s="79"/>
      <c r="C144" s="78"/>
      <c r="BX144" s="74"/>
      <c r="CP144" s="59">
        <f t="shared" si="5"/>
        <v>0</v>
      </c>
      <c r="CQ144" s="60">
        <f t="shared" si="4"/>
        <v>0</v>
      </c>
    </row>
    <row r="145" spans="1:95" s="63" customFormat="1">
      <c r="A145" s="84"/>
      <c r="B145" s="79"/>
      <c r="C145" s="78"/>
      <c r="BX145" s="74"/>
      <c r="CP145" s="59">
        <f t="shared" si="5"/>
        <v>0</v>
      </c>
      <c r="CQ145" s="60">
        <f t="shared" si="4"/>
        <v>0</v>
      </c>
    </row>
    <row r="146" spans="1:95" s="63" customFormat="1">
      <c r="A146" s="84"/>
      <c r="B146" s="79"/>
      <c r="C146" s="78"/>
      <c r="BX146" s="74"/>
      <c r="CP146" s="59">
        <f t="shared" si="5"/>
        <v>0</v>
      </c>
      <c r="CQ146" s="60">
        <f t="shared" si="4"/>
        <v>0</v>
      </c>
    </row>
    <row r="147" spans="1:95" s="63" customFormat="1">
      <c r="A147" s="84"/>
      <c r="B147" s="79"/>
      <c r="C147" s="78"/>
      <c r="BX147" s="74"/>
      <c r="CP147" s="59">
        <f t="shared" si="5"/>
        <v>0</v>
      </c>
      <c r="CQ147" s="60">
        <f t="shared" si="4"/>
        <v>0</v>
      </c>
    </row>
    <row r="148" spans="1:95" s="63" customFormat="1">
      <c r="A148" s="84"/>
      <c r="B148" s="79"/>
      <c r="C148" s="78"/>
      <c r="BX148" s="74"/>
      <c r="CP148" s="59">
        <f t="shared" si="5"/>
        <v>0</v>
      </c>
      <c r="CQ148" s="60">
        <f t="shared" si="4"/>
        <v>0</v>
      </c>
    </row>
    <row r="149" spans="1:95" s="63" customFormat="1">
      <c r="A149" s="84"/>
      <c r="B149" s="79"/>
      <c r="C149" s="78"/>
      <c r="BX149" s="74"/>
      <c r="CP149" s="59">
        <f t="shared" si="5"/>
        <v>0</v>
      </c>
      <c r="CQ149" s="60">
        <f t="shared" si="4"/>
        <v>0</v>
      </c>
    </row>
    <row r="150" spans="1:95" s="63" customFormat="1">
      <c r="A150" s="84"/>
      <c r="B150" s="79"/>
      <c r="C150" s="78"/>
      <c r="BX150" s="74"/>
      <c r="CP150" s="59">
        <f t="shared" si="5"/>
        <v>0</v>
      </c>
      <c r="CQ150" s="60">
        <f t="shared" si="4"/>
        <v>0</v>
      </c>
    </row>
    <row r="151" spans="1:95" s="63" customFormat="1">
      <c r="A151" s="84"/>
      <c r="B151" s="79"/>
      <c r="C151" s="78"/>
      <c r="BX151" s="74"/>
      <c r="CP151" s="59">
        <f t="shared" si="5"/>
        <v>0</v>
      </c>
      <c r="CQ151" s="60">
        <f t="shared" si="4"/>
        <v>0</v>
      </c>
    </row>
    <row r="152" spans="1:95" s="63" customFormat="1">
      <c r="A152" s="84"/>
      <c r="B152" s="79"/>
      <c r="C152" s="78"/>
      <c r="BX152" s="74"/>
      <c r="CP152" s="59">
        <f t="shared" si="5"/>
        <v>0</v>
      </c>
      <c r="CQ152" s="60">
        <f t="shared" si="4"/>
        <v>0</v>
      </c>
    </row>
    <row r="153" spans="1:95" s="63" customFormat="1">
      <c r="A153" s="84"/>
      <c r="B153" s="79"/>
      <c r="C153" s="78"/>
      <c r="BX153" s="74"/>
      <c r="CP153" s="59">
        <f t="shared" si="5"/>
        <v>0</v>
      </c>
      <c r="CQ153" s="60">
        <f t="shared" si="4"/>
        <v>0</v>
      </c>
    </row>
    <row r="154" spans="1:95" s="63" customFormat="1">
      <c r="A154" s="84"/>
      <c r="B154" s="79"/>
      <c r="C154" s="78"/>
      <c r="BX154" s="74"/>
      <c r="CP154" s="59">
        <f t="shared" si="5"/>
        <v>0</v>
      </c>
      <c r="CQ154" s="60">
        <f t="shared" si="4"/>
        <v>0</v>
      </c>
    </row>
    <row r="155" spans="1:95" s="63" customFormat="1">
      <c r="A155" s="84"/>
      <c r="B155" s="79"/>
      <c r="C155" s="78"/>
      <c r="BX155" s="74"/>
      <c r="CP155" s="59">
        <f t="shared" si="5"/>
        <v>0</v>
      </c>
      <c r="CQ155" s="60">
        <f t="shared" si="4"/>
        <v>0</v>
      </c>
    </row>
    <row r="156" spans="1:95" s="63" customFormat="1">
      <c r="A156" s="84"/>
      <c r="B156" s="79"/>
      <c r="C156" s="78"/>
      <c r="BX156" s="74"/>
      <c r="CP156" s="59">
        <f t="shared" si="5"/>
        <v>0</v>
      </c>
      <c r="CQ156" s="60">
        <f t="shared" si="4"/>
        <v>0</v>
      </c>
    </row>
    <row r="157" spans="1:95" s="63" customFormat="1">
      <c r="A157" s="84"/>
      <c r="B157" s="79"/>
      <c r="C157" s="78"/>
      <c r="BX157" s="74"/>
      <c r="CP157" s="59">
        <f t="shared" si="5"/>
        <v>0</v>
      </c>
      <c r="CQ157" s="60">
        <f t="shared" si="4"/>
        <v>0</v>
      </c>
    </row>
    <row r="158" spans="1:95" s="63" customFormat="1">
      <c r="A158" s="84"/>
      <c r="B158" s="79"/>
      <c r="C158" s="78"/>
      <c r="BX158" s="74"/>
      <c r="CP158" s="59">
        <f t="shared" si="5"/>
        <v>0</v>
      </c>
      <c r="CQ158" s="60">
        <f t="shared" si="4"/>
        <v>0</v>
      </c>
    </row>
    <row r="159" spans="1:95" s="63" customFormat="1">
      <c r="A159" s="84"/>
      <c r="B159" s="79"/>
      <c r="C159" s="78"/>
      <c r="BX159" s="74"/>
      <c r="CP159" s="59">
        <f t="shared" si="5"/>
        <v>0</v>
      </c>
      <c r="CQ159" s="60">
        <f t="shared" si="4"/>
        <v>0</v>
      </c>
    </row>
    <row r="160" spans="1:95" s="63" customFormat="1">
      <c r="A160" s="84"/>
      <c r="B160" s="79"/>
      <c r="C160" s="78"/>
      <c r="BX160" s="74"/>
      <c r="CP160" s="59">
        <f t="shared" si="5"/>
        <v>0</v>
      </c>
      <c r="CQ160" s="60">
        <f t="shared" si="4"/>
        <v>0</v>
      </c>
    </row>
    <row r="161" spans="1:95" s="63" customFormat="1">
      <c r="A161" s="84"/>
      <c r="B161" s="79"/>
      <c r="C161" s="78"/>
      <c r="BX161" s="74"/>
      <c r="CP161" s="59">
        <f t="shared" si="5"/>
        <v>0</v>
      </c>
      <c r="CQ161" s="60">
        <f t="shared" si="4"/>
        <v>0</v>
      </c>
    </row>
    <row r="162" spans="1:95" s="63" customFormat="1">
      <c r="A162" s="84"/>
      <c r="B162" s="79"/>
      <c r="C162" s="78"/>
      <c r="BX162" s="74"/>
      <c r="CP162" s="59">
        <f t="shared" si="5"/>
        <v>0</v>
      </c>
      <c r="CQ162" s="60">
        <f t="shared" si="4"/>
        <v>0</v>
      </c>
    </row>
    <row r="163" spans="1:95" s="63" customFormat="1">
      <c r="A163" s="84"/>
      <c r="B163" s="79"/>
      <c r="C163" s="78"/>
      <c r="BX163" s="74"/>
      <c r="CP163" s="59">
        <f t="shared" si="5"/>
        <v>0</v>
      </c>
      <c r="CQ163" s="60">
        <f t="shared" si="4"/>
        <v>0</v>
      </c>
    </row>
    <row r="164" spans="1:95" s="63" customFormat="1">
      <c r="A164" s="84"/>
      <c r="B164" s="79"/>
      <c r="C164" s="78"/>
      <c r="BX164" s="74"/>
      <c r="CP164" s="59">
        <f t="shared" si="5"/>
        <v>0</v>
      </c>
      <c r="CQ164" s="60">
        <f t="shared" si="4"/>
        <v>0</v>
      </c>
    </row>
    <row r="165" spans="1:95" s="63" customFormat="1">
      <c r="A165" s="84"/>
      <c r="B165" s="79"/>
      <c r="C165" s="78"/>
      <c r="BX165" s="74"/>
      <c r="CP165" s="59">
        <f t="shared" si="5"/>
        <v>0</v>
      </c>
      <c r="CQ165" s="60">
        <f t="shared" si="4"/>
        <v>0</v>
      </c>
    </row>
    <row r="166" spans="1:95" s="63" customFormat="1">
      <c r="A166" s="84"/>
      <c r="B166" s="79"/>
      <c r="C166" s="78"/>
      <c r="BX166" s="74"/>
      <c r="CP166" s="59">
        <f t="shared" si="5"/>
        <v>0</v>
      </c>
      <c r="CQ166" s="60">
        <f t="shared" si="4"/>
        <v>0</v>
      </c>
    </row>
    <row r="167" spans="1:95" s="63" customFormat="1">
      <c r="A167" s="84"/>
      <c r="B167" s="79"/>
      <c r="C167" s="78"/>
      <c r="BX167" s="74"/>
      <c r="CP167" s="59">
        <f t="shared" si="5"/>
        <v>0</v>
      </c>
      <c r="CQ167" s="60">
        <f t="shared" si="4"/>
        <v>0</v>
      </c>
    </row>
    <row r="168" spans="1:95" s="63" customFormat="1">
      <c r="A168" s="84"/>
      <c r="B168" s="79"/>
      <c r="C168" s="78"/>
      <c r="BX168" s="74"/>
      <c r="CP168" s="59">
        <f t="shared" si="5"/>
        <v>0</v>
      </c>
      <c r="CQ168" s="60">
        <f t="shared" si="4"/>
        <v>0</v>
      </c>
    </row>
    <row r="169" spans="1:95" s="61" customFormat="1">
      <c r="A169" s="85"/>
      <c r="B169" s="55"/>
      <c r="C169" s="54"/>
      <c r="BX169" s="66"/>
      <c r="CP169" s="59">
        <f t="shared" si="5"/>
        <v>0</v>
      </c>
      <c r="CQ169" s="60">
        <f t="shared" si="4"/>
        <v>0</v>
      </c>
    </row>
    <row r="170" spans="1:95" s="63" customFormat="1">
      <c r="A170" s="84"/>
      <c r="B170" s="79"/>
      <c r="C170" s="78"/>
      <c r="BX170" s="74"/>
      <c r="CP170" s="59">
        <f t="shared" si="5"/>
        <v>0</v>
      </c>
      <c r="CQ170" s="60">
        <f t="shared" si="4"/>
        <v>0</v>
      </c>
    </row>
    <row r="171" spans="1:95" s="63" customFormat="1">
      <c r="A171" s="84"/>
      <c r="B171" s="79"/>
      <c r="C171" s="78"/>
      <c r="BX171" s="74"/>
      <c r="CP171" s="59">
        <f t="shared" si="5"/>
        <v>0</v>
      </c>
      <c r="CQ171" s="60">
        <f t="shared" si="4"/>
        <v>0</v>
      </c>
    </row>
    <row r="172" spans="1:95" s="63" customFormat="1">
      <c r="A172" s="84"/>
      <c r="B172" s="79"/>
      <c r="C172" s="78"/>
      <c r="BX172" s="74"/>
      <c r="CP172" s="59">
        <f t="shared" si="5"/>
        <v>0</v>
      </c>
      <c r="CQ172" s="60">
        <f t="shared" si="4"/>
        <v>0</v>
      </c>
    </row>
    <row r="173" spans="1:95" s="63" customFormat="1">
      <c r="A173" s="84"/>
      <c r="B173" s="79"/>
      <c r="C173" s="78"/>
      <c r="BX173" s="74"/>
      <c r="CP173" s="59">
        <f t="shared" si="5"/>
        <v>0</v>
      </c>
      <c r="CQ173" s="60">
        <f t="shared" si="4"/>
        <v>0</v>
      </c>
    </row>
    <row r="174" spans="1:95" s="63" customFormat="1">
      <c r="A174" s="84"/>
      <c r="B174" s="79"/>
      <c r="C174" s="78"/>
      <c r="BX174" s="74"/>
      <c r="CP174" s="59">
        <f t="shared" si="5"/>
        <v>0</v>
      </c>
      <c r="CQ174" s="60">
        <f t="shared" si="4"/>
        <v>0</v>
      </c>
    </row>
    <row r="175" spans="1:95" s="63" customFormat="1">
      <c r="A175" s="84"/>
      <c r="B175" s="79"/>
      <c r="C175" s="78"/>
      <c r="BX175" s="74"/>
      <c r="CP175" s="59">
        <f t="shared" si="5"/>
        <v>0</v>
      </c>
      <c r="CQ175" s="60">
        <f t="shared" si="4"/>
        <v>0</v>
      </c>
    </row>
    <row r="176" spans="1:95" s="63" customFormat="1">
      <c r="A176" s="84"/>
      <c r="B176" s="79"/>
      <c r="C176" s="78"/>
      <c r="BX176" s="74"/>
      <c r="CP176" s="59">
        <f t="shared" si="5"/>
        <v>0</v>
      </c>
      <c r="CQ176" s="60">
        <f t="shared" si="4"/>
        <v>0</v>
      </c>
    </row>
    <row r="177" spans="1:95" s="63" customFormat="1">
      <c r="A177" s="84"/>
      <c r="B177" s="79"/>
      <c r="C177" s="78"/>
      <c r="BX177" s="74"/>
      <c r="CP177" s="59">
        <f t="shared" si="5"/>
        <v>0</v>
      </c>
      <c r="CQ177" s="60">
        <f t="shared" si="4"/>
        <v>0</v>
      </c>
    </row>
    <row r="178" spans="1:95" s="63" customFormat="1">
      <c r="A178" s="84"/>
      <c r="B178" s="79"/>
      <c r="C178" s="78"/>
      <c r="BX178" s="74"/>
      <c r="CP178" s="59">
        <f t="shared" si="5"/>
        <v>0</v>
      </c>
      <c r="CQ178" s="60">
        <f t="shared" si="4"/>
        <v>0</v>
      </c>
    </row>
    <row r="179" spans="1:95" s="63" customFormat="1">
      <c r="A179" s="84"/>
      <c r="B179" s="79"/>
      <c r="C179" s="78"/>
      <c r="BX179" s="74"/>
      <c r="CP179" s="59">
        <f t="shared" si="5"/>
        <v>0</v>
      </c>
      <c r="CQ179" s="60">
        <f t="shared" si="4"/>
        <v>0</v>
      </c>
    </row>
    <row r="180" spans="1:95" s="63" customFormat="1">
      <c r="A180" s="84"/>
      <c r="B180" s="79"/>
      <c r="C180" s="78"/>
      <c r="BX180" s="74"/>
      <c r="CP180" s="59">
        <f t="shared" si="5"/>
        <v>0</v>
      </c>
      <c r="CQ180" s="60">
        <f t="shared" si="4"/>
        <v>0</v>
      </c>
    </row>
    <row r="181" spans="1:95" s="63" customFormat="1">
      <c r="A181" s="84"/>
      <c r="B181" s="79"/>
      <c r="C181" s="78"/>
      <c r="BX181" s="74"/>
      <c r="CP181" s="59">
        <f t="shared" si="5"/>
        <v>0</v>
      </c>
      <c r="CQ181" s="60">
        <f t="shared" si="4"/>
        <v>0</v>
      </c>
    </row>
    <row r="182" spans="1:95" s="63" customFormat="1">
      <c r="A182" s="84"/>
      <c r="B182" s="79"/>
      <c r="C182" s="78"/>
      <c r="BX182" s="74"/>
      <c r="CP182" s="59">
        <f t="shared" si="5"/>
        <v>0</v>
      </c>
      <c r="CQ182" s="60">
        <f t="shared" si="4"/>
        <v>0</v>
      </c>
    </row>
    <row r="183" spans="1:95" s="63" customFormat="1">
      <c r="A183" s="84"/>
      <c r="B183" s="79"/>
      <c r="C183" s="78"/>
      <c r="BX183" s="74"/>
      <c r="CP183" s="59">
        <f t="shared" si="5"/>
        <v>0</v>
      </c>
      <c r="CQ183" s="60">
        <f t="shared" si="4"/>
        <v>0</v>
      </c>
    </row>
    <row r="184" spans="1:95" s="63" customFormat="1">
      <c r="A184" s="84"/>
      <c r="B184" s="79"/>
      <c r="C184" s="78"/>
      <c r="BX184" s="74"/>
      <c r="CP184" s="59">
        <f t="shared" si="5"/>
        <v>0</v>
      </c>
      <c r="CQ184" s="60">
        <f t="shared" si="4"/>
        <v>0</v>
      </c>
    </row>
    <row r="185" spans="1:95" s="63" customFormat="1">
      <c r="A185" s="84"/>
      <c r="B185" s="79"/>
      <c r="C185" s="78"/>
      <c r="BX185" s="74"/>
      <c r="CP185" s="59">
        <f t="shared" si="5"/>
        <v>0</v>
      </c>
      <c r="CQ185" s="60">
        <f t="shared" si="4"/>
        <v>0</v>
      </c>
    </row>
    <row r="186" spans="1:95" s="63" customFormat="1">
      <c r="A186" s="84"/>
      <c r="B186" s="79"/>
      <c r="C186" s="78"/>
      <c r="BX186" s="74"/>
      <c r="CP186" s="59">
        <f t="shared" si="5"/>
        <v>0</v>
      </c>
      <c r="CQ186" s="60">
        <f t="shared" si="4"/>
        <v>0</v>
      </c>
    </row>
    <row r="187" spans="1:95" s="63" customFormat="1">
      <c r="A187" s="84"/>
      <c r="B187" s="79"/>
      <c r="C187" s="78"/>
      <c r="BX187" s="74"/>
      <c r="CP187" s="59">
        <f t="shared" si="5"/>
        <v>0</v>
      </c>
      <c r="CQ187" s="60">
        <f t="shared" si="4"/>
        <v>0</v>
      </c>
    </row>
    <row r="188" spans="1:95" s="63" customFormat="1">
      <c r="A188" s="84"/>
      <c r="B188" s="79"/>
      <c r="C188" s="78"/>
      <c r="BX188" s="74"/>
      <c r="CP188" s="59">
        <f t="shared" si="5"/>
        <v>0</v>
      </c>
      <c r="CQ188" s="60">
        <f t="shared" si="4"/>
        <v>0</v>
      </c>
    </row>
    <row r="189" spans="1:95" s="63" customFormat="1">
      <c r="A189" s="84"/>
      <c r="B189" s="79"/>
      <c r="C189" s="78"/>
      <c r="BX189" s="74"/>
      <c r="CP189" s="59">
        <f t="shared" si="5"/>
        <v>0</v>
      </c>
      <c r="CQ189" s="60">
        <f t="shared" si="4"/>
        <v>0</v>
      </c>
    </row>
    <row r="190" spans="1:95" s="63" customFormat="1">
      <c r="A190" s="84"/>
      <c r="B190" s="79"/>
      <c r="C190" s="78"/>
      <c r="BX190" s="74"/>
      <c r="CP190" s="59">
        <f t="shared" si="5"/>
        <v>0</v>
      </c>
      <c r="CQ190" s="60">
        <f t="shared" si="4"/>
        <v>0</v>
      </c>
    </row>
    <row r="191" spans="1:95" s="63" customFormat="1">
      <c r="A191" s="84"/>
      <c r="B191" s="79"/>
      <c r="C191" s="78"/>
      <c r="BX191" s="74"/>
      <c r="CP191" s="59">
        <f t="shared" si="5"/>
        <v>0</v>
      </c>
      <c r="CQ191" s="60">
        <f t="shared" si="4"/>
        <v>0</v>
      </c>
    </row>
    <row r="192" spans="1:95" s="63" customFormat="1">
      <c r="A192" s="84"/>
      <c r="B192" s="79"/>
      <c r="C192" s="78"/>
      <c r="BX192" s="74"/>
      <c r="CP192" s="59">
        <f t="shared" si="5"/>
        <v>0</v>
      </c>
      <c r="CQ192" s="60">
        <f t="shared" si="4"/>
        <v>0</v>
      </c>
    </row>
    <row r="193" spans="1:95" s="63" customFormat="1">
      <c r="A193" s="84"/>
      <c r="B193" s="79"/>
      <c r="C193" s="78"/>
      <c r="BX193" s="74"/>
      <c r="CP193" s="59">
        <f t="shared" si="5"/>
        <v>0</v>
      </c>
      <c r="CQ193" s="60">
        <f t="shared" si="4"/>
        <v>0</v>
      </c>
    </row>
    <row r="194" spans="1:95" s="63" customFormat="1">
      <c r="A194" s="84"/>
      <c r="B194" s="79"/>
      <c r="C194" s="78"/>
      <c r="BX194" s="74"/>
      <c r="CP194" s="59">
        <f t="shared" si="5"/>
        <v>0</v>
      </c>
      <c r="CQ194" s="60">
        <f t="shared" si="4"/>
        <v>0</v>
      </c>
    </row>
    <row r="195" spans="1:95" s="63" customFormat="1">
      <c r="A195" s="84"/>
      <c r="B195" s="79"/>
      <c r="C195" s="78"/>
      <c r="BX195" s="74"/>
      <c r="CP195" s="59">
        <f t="shared" si="5"/>
        <v>0</v>
      </c>
      <c r="CQ195" s="60">
        <f t="shared" si="4"/>
        <v>0</v>
      </c>
    </row>
    <row r="196" spans="1:95" s="63" customFormat="1">
      <c r="A196" s="84"/>
      <c r="B196" s="79"/>
      <c r="C196" s="78"/>
      <c r="BX196" s="74"/>
      <c r="CP196" s="59">
        <f t="shared" si="5"/>
        <v>0</v>
      </c>
      <c r="CQ196" s="60">
        <f t="shared" ref="CQ196:CQ259" si="6">+CP196-C196</f>
        <v>0</v>
      </c>
    </row>
    <row r="197" spans="1:95" s="63" customFormat="1">
      <c r="A197" s="84"/>
      <c r="B197" s="79"/>
      <c r="C197" s="78"/>
      <c r="BX197" s="74"/>
      <c r="CP197" s="59">
        <f t="shared" ref="CP197:CP265" si="7">SUM(F197:CO197)</f>
        <v>0</v>
      </c>
      <c r="CQ197" s="60">
        <f t="shared" si="6"/>
        <v>0</v>
      </c>
    </row>
    <row r="198" spans="1:95" s="63" customFormat="1">
      <c r="A198" s="84"/>
      <c r="B198" s="79"/>
      <c r="C198" s="78"/>
      <c r="BX198" s="74"/>
      <c r="CP198" s="59">
        <f t="shared" si="7"/>
        <v>0</v>
      </c>
      <c r="CQ198" s="60">
        <f t="shared" si="6"/>
        <v>0</v>
      </c>
    </row>
    <row r="199" spans="1:95" s="63" customFormat="1">
      <c r="A199" s="84"/>
      <c r="B199" s="79"/>
      <c r="C199" s="78"/>
      <c r="BX199" s="74"/>
      <c r="CP199" s="59">
        <f t="shared" si="7"/>
        <v>0</v>
      </c>
      <c r="CQ199" s="60">
        <f t="shared" si="6"/>
        <v>0</v>
      </c>
    </row>
    <row r="200" spans="1:95" s="63" customFormat="1">
      <c r="A200" s="84"/>
      <c r="B200" s="79"/>
      <c r="C200" s="78"/>
      <c r="R200" s="73"/>
      <c r="S200" s="73"/>
      <c r="BX200" s="74"/>
      <c r="CP200" s="59">
        <f t="shared" si="7"/>
        <v>0</v>
      </c>
      <c r="CQ200" s="60">
        <f t="shared" si="6"/>
        <v>0</v>
      </c>
    </row>
    <row r="201" spans="1:95" s="63" customFormat="1">
      <c r="A201" s="84"/>
      <c r="B201" s="79"/>
      <c r="C201" s="78"/>
      <c r="BX201" s="74"/>
      <c r="CP201" s="59">
        <f t="shared" si="7"/>
        <v>0</v>
      </c>
      <c r="CQ201" s="60">
        <f t="shared" si="6"/>
        <v>0</v>
      </c>
    </row>
    <row r="202" spans="1:95" s="63" customFormat="1">
      <c r="A202" s="84"/>
      <c r="B202" s="79"/>
      <c r="C202" s="78"/>
      <c r="BX202" s="74"/>
      <c r="CP202" s="59">
        <f t="shared" si="7"/>
        <v>0</v>
      </c>
      <c r="CQ202" s="60">
        <f t="shared" si="6"/>
        <v>0</v>
      </c>
    </row>
    <row r="203" spans="1:95" s="63" customFormat="1">
      <c r="A203" s="84"/>
      <c r="B203" s="79"/>
      <c r="C203" s="78"/>
      <c r="BX203" s="74"/>
      <c r="CP203" s="59">
        <f t="shared" si="7"/>
        <v>0</v>
      </c>
      <c r="CQ203" s="60">
        <f t="shared" si="6"/>
        <v>0</v>
      </c>
    </row>
    <row r="204" spans="1:95" s="63" customFormat="1">
      <c r="A204" s="84"/>
      <c r="B204" s="79"/>
      <c r="C204" s="78"/>
      <c r="BX204" s="74"/>
      <c r="CP204" s="59">
        <f t="shared" si="7"/>
        <v>0</v>
      </c>
      <c r="CQ204" s="60">
        <f t="shared" si="6"/>
        <v>0</v>
      </c>
    </row>
    <row r="205" spans="1:95" s="63" customFormat="1">
      <c r="A205" s="84"/>
      <c r="B205" s="79"/>
      <c r="C205" s="78"/>
      <c r="BX205" s="74"/>
      <c r="CP205" s="59">
        <f t="shared" si="7"/>
        <v>0</v>
      </c>
      <c r="CQ205" s="60">
        <f t="shared" si="6"/>
        <v>0</v>
      </c>
    </row>
    <row r="206" spans="1:95" s="63" customFormat="1">
      <c r="A206" s="84"/>
      <c r="B206" s="79"/>
      <c r="C206" s="78"/>
      <c r="BX206" s="74"/>
      <c r="CP206" s="59">
        <f t="shared" si="7"/>
        <v>0</v>
      </c>
      <c r="CQ206" s="60">
        <f t="shared" si="6"/>
        <v>0</v>
      </c>
    </row>
    <row r="207" spans="1:95" s="63" customFormat="1">
      <c r="A207" s="84"/>
      <c r="B207" s="79"/>
      <c r="C207" s="78"/>
      <c r="AM207" s="87"/>
      <c r="BN207" s="87"/>
      <c r="BX207" s="74"/>
      <c r="CP207" s="59">
        <f t="shared" si="7"/>
        <v>0</v>
      </c>
      <c r="CQ207" s="60">
        <f t="shared" si="6"/>
        <v>0</v>
      </c>
    </row>
    <row r="208" spans="1:95" s="63" customFormat="1">
      <c r="A208" s="84"/>
      <c r="B208" s="79"/>
      <c r="C208" s="78"/>
      <c r="BX208" s="74"/>
      <c r="CP208" s="59">
        <f t="shared" si="7"/>
        <v>0</v>
      </c>
      <c r="CQ208" s="60">
        <f t="shared" si="6"/>
        <v>0</v>
      </c>
    </row>
    <row r="209" spans="1:95" s="63" customFormat="1">
      <c r="A209" s="85"/>
      <c r="B209" s="79"/>
      <c r="C209" s="78"/>
      <c r="BX209" s="74"/>
      <c r="CP209" s="59">
        <f t="shared" si="7"/>
        <v>0</v>
      </c>
      <c r="CQ209" s="60">
        <f t="shared" si="6"/>
        <v>0</v>
      </c>
    </row>
    <row r="210" spans="1:95" s="63" customFormat="1">
      <c r="A210" s="84"/>
      <c r="B210" s="79"/>
      <c r="C210" s="78"/>
      <c r="BX210" s="74"/>
      <c r="CP210" s="59">
        <f t="shared" si="7"/>
        <v>0</v>
      </c>
      <c r="CQ210" s="60">
        <f t="shared" si="6"/>
        <v>0</v>
      </c>
    </row>
    <row r="211" spans="1:95" s="63" customFormat="1">
      <c r="A211" s="84"/>
      <c r="B211" s="79"/>
      <c r="C211" s="78"/>
      <c r="BX211" s="74"/>
      <c r="CP211" s="59">
        <f t="shared" si="7"/>
        <v>0</v>
      </c>
      <c r="CQ211" s="60">
        <f t="shared" si="6"/>
        <v>0</v>
      </c>
    </row>
    <row r="212" spans="1:95" s="63" customFormat="1">
      <c r="A212" s="84"/>
      <c r="B212" s="79"/>
      <c r="C212" s="78"/>
      <c r="AF212" s="73"/>
      <c r="BX212" s="74"/>
      <c r="CP212" s="59">
        <f t="shared" si="7"/>
        <v>0</v>
      </c>
      <c r="CQ212" s="60">
        <f t="shared" si="6"/>
        <v>0</v>
      </c>
    </row>
    <row r="213" spans="1:95" s="63" customFormat="1">
      <c r="A213" s="84"/>
      <c r="B213" s="79"/>
      <c r="C213" s="78"/>
      <c r="BX213" s="74"/>
      <c r="CP213" s="59">
        <f t="shared" si="7"/>
        <v>0</v>
      </c>
      <c r="CQ213" s="60">
        <f t="shared" si="6"/>
        <v>0</v>
      </c>
    </row>
    <row r="214" spans="1:95" s="63" customFormat="1">
      <c r="A214" s="84"/>
      <c r="B214" s="79"/>
      <c r="C214" s="78"/>
      <c r="BX214" s="74"/>
      <c r="CP214" s="59">
        <f t="shared" si="7"/>
        <v>0</v>
      </c>
      <c r="CQ214" s="60">
        <f t="shared" si="6"/>
        <v>0</v>
      </c>
    </row>
    <row r="215" spans="1:95" s="63" customFormat="1">
      <c r="A215" s="84"/>
      <c r="B215" s="79"/>
      <c r="C215" s="78"/>
      <c r="R215" s="73"/>
      <c r="S215" s="73"/>
      <c r="BX215" s="74"/>
      <c r="CP215" s="59">
        <f t="shared" si="7"/>
        <v>0</v>
      </c>
      <c r="CQ215" s="60">
        <f t="shared" si="6"/>
        <v>0</v>
      </c>
    </row>
    <row r="216" spans="1:95" s="63" customFormat="1">
      <c r="A216" s="85"/>
      <c r="B216" s="79"/>
      <c r="C216" s="78"/>
      <c r="BX216" s="74"/>
      <c r="BY216" s="73"/>
      <c r="BZ216" s="73"/>
      <c r="CA216" s="73"/>
      <c r="CB216" s="73"/>
      <c r="CC216" s="73"/>
      <c r="CD216" s="73"/>
      <c r="CH216" s="73"/>
      <c r="CP216" s="59">
        <f t="shared" si="7"/>
        <v>0</v>
      </c>
      <c r="CQ216" s="60">
        <f t="shared" si="6"/>
        <v>0</v>
      </c>
    </row>
    <row r="217" spans="1:95" s="63" customFormat="1">
      <c r="A217" s="84"/>
      <c r="B217" s="79"/>
      <c r="C217" s="78"/>
      <c r="BX217" s="74"/>
      <c r="CP217" s="59">
        <f t="shared" si="7"/>
        <v>0</v>
      </c>
      <c r="CQ217" s="60">
        <f t="shared" si="6"/>
        <v>0</v>
      </c>
    </row>
    <row r="218" spans="1:95" s="63" customFormat="1">
      <c r="A218" s="85"/>
      <c r="B218" s="79"/>
      <c r="C218" s="78"/>
      <c r="BX218" s="74"/>
      <c r="CP218" s="59">
        <f t="shared" si="7"/>
        <v>0</v>
      </c>
      <c r="CQ218" s="60">
        <f t="shared" si="6"/>
        <v>0</v>
      </c>
    </row>
    <row r="219" spans="1:95" s="63" customFormat="1">
      <c r="A219" s="85"/>
      <c r="B219" s="79"/>
      <c r="C219" s="78"/>
      <c r="BX219" s="74"/>
      <c r="CP219" s="59">
        <f t="shared" si="7"/>
        <v>0</v>
      </c>
      <c r="CQ219" s="60">
        <f t="shared" si="6"/>
        <v>0</v>
      </c>
    </row>
    <row r="220" spans="1:95" s="63" customFormat="1">
      <c r="A220" s="85"/>
      <c r="B220" s="79"/>
      <c r="C220" s="78"/>
      <c r="BX220" s="74"/>
      <c r="CP220" s="59">
        <f t="shared" si="7"/>
        <v>0</v>
      </c>
      <c r="CQ220" s="60">
        <f t="shared" si="6"/>
        <v>0</v>
      </c>
    </row>
    <row r="221" spans="1:95" s="63" customFormat="1">
      <c r="A221" s="85"/>
      <c r="B221" s="79"/>
      <c r="C221" s="78"/>
      <c r="BX221" s="74"/>
      <c r="CP221" s="59">
        <f t="shared" si="7"/>
        <v>0</v>
      </c>
      <c r="CQ221" s="60">
        <f t="shared" si="6"/>
        <v>0</v>
      </c>
    </row>
    <row r="222" spans="1:95" s="63" customFormat="1">
      <c r="A222" s="85"/>
      <c r="B222" s="79"/>
      <c r="C222" s="78"/>
      <c r="BX222" s="74"/>
      <c r="CP222" s="59">
        <f t="shared" si="7"/>
        <v>0</v>
      </c>
      <c r="CQ222" s="60">
        <f t="shared" si="6"/>
        <v>0</v>
      </c>
    </row>
    <row r="223" spans="1:95" s="63" customFormat="1">
      <c r="A223" s="85"/>
      <c r="B223" s="79"/>
      <c r="C223" s="78"/>
      <c r="BX223" s="74"/>
      <c r="CP223" s="59">
        <f t="shared" si="7"/>
        <v>0</v>
      </c>
      <c r="CQ223" s="60">
        <f t="shared" si="6"/>
        <v>0</v>
      </c>
    </row>
    <row r="224" spans="1:95" s="63" customFormat="1">
      <c r="A224" s="85"/>
      <c r="B224" s="79"/>
      <c r="C224" s="78"/>
      <c r="BX224" s="74"/>
      <c r="CP224" s="59">
        <f t="shared" si="7"/>
        <v>0</v>
      </c>
      <c r="CQ224" s="60">
        <f t="shared" si="6"/>
        <v>0</v>
      </c>
    </row>
    <row r="225" spans="1:95" s="63" customFormat="1">
      <c r="A225" s="85"/>
      <c r="B225" s="79"/>
      <c r="C225" s="78"/>
      <c r="R225" s="73"/>
      <c r="S225" s="73"/>
      <c r="BX225" s="74"/>
      <c r="CP225" s="59">
        <f t="shared" si="7"/>
        <v>0</v>
      </c>
      <c r="CQ225" s="60">
        <f t="shared" si="6"/>
        <v>0</v>
      </c>
    </row>
    <row r="226" spans="1:95" s="63" customFormat="1">
      <c r="A226" s="85"/>
      <c r="B226" s="79"/>
      <c r="C226" s="78"/>
      <c r="E226" s="88"/>
      <c r="BX226" s="74"/>
      <c r="CP226" s="59">
        <f t="shared" si="7"/>
        <v>0</v>
      </c>
      <c r="CQ226" s="60">
        <f t="shared" si="6"/>
        <v>0</v>
      </c>
    </row>
    <row r="227" spans="1:95" s="63" customFormat="1">
      <c r="A227" s="85"/>
      <c r="B227" s="79"/>
      <c r="C227" s="78"/>
      <c r="E227" s="88"/>
      <c r="BX227" s="74"/>
      <c r="CP227" s="59">
        <f t="shared" si="7"/>
        <v>0</v>
      </c>
      <c r="CQ227" s="60">
        <f t="shared" si="6"/>
        <v>0</v>
      </c>
    </row>
    <row r="228" spans="1:95" s="63" customFormat="1">
      <c r="A228" s="85"/>
      <c r="B228" s="79"/>
      <c r="C228" s="78"/>
      <c r="E228" s="88"/>
      <c r="BX228" s="74"/>
      <c r="CP228" s="59">
        <f t="shared" si="7"/>
        <v>0</v>
      </c>
      <c r="CQ228" s="60">
        <f t="shared" si="6"/>
        <v>0</v>
      </c>
    </row>
    <row r="229" spans="1:95" s="63" customFormat="1">
      <c r="A229" s="85"/>
      <c r="B229" s="79"/>
      <c r="C229" s="78"/>
      <c r="E229" s="88"/>
      <c r="BX229" s="74"/>
      <c r="CP229" s="59">
        <f t="shared" si="7"/>
        <v>0</v>
      </c>
      <c r="CQ229" s="60">
        <f t="shared" si="6"/>
        <v>0</v>
      </c>
    </row>
    <row r="230" spans="1:95" s="63" customFormat="1">
      <c r="A230" s="89"/>
      <c r="B230" s="79"/>
      <c r="C230" s="78"/>
      <c r="BX230" s="74"/>
      <c r="CP230" s="59">
        <f t="shared" si="7"/>
        <v>0</v>
      </c>
      <c r="CQ230" s="60">
        <f t="shared" si="6"/>
        <v>0</v>
      </c>
    </row>
    <row r="231" spans="1:95" s="63" customFormat="1">
      <c r="A231" s="84"/>
      <c r="B231" s="79"/>
      <c r="C231" s="78"/>
      <c r="BX231" s="74"/>
      <c r="CP231" s="59">
        <f t="shared" si="7"/>
        <v>0</v>
      </c>
      <c r="CQ231" s="60">
        <f t="shared" si="6"/>
        <v>0</v>
      </c>
    </row>
    <row r="232" spans="1:95" s="63" customFormat="1">
      <c r="A232" s="84"/>
      <c r="B232" s="79"/>
      <c r="C232" s="78"/>
      <c r="D232" s="90"/>
      <c r="E232" s="88"/>
      <c r="BX232" s="74"/>
      <c r="CP232" s="59">
        <f t="shared" si="7"/>
        <v>0</v>
      </c>
      <c r="CQ232" s="60">
        <f t="shared" si="6"/>
        <v>0</v>
      </c>
    </row>
    <row r="233" spans="1:95" s="63" customFormat="1">
      <c r="A233" s="84"/>
      <c r="B233" s="79"/>
      <c r="C233" s="78"/>
      <c r="E233" s="88"/>
      <c r="BX233" s="74"/>
      <c r="CP233" s="59">
        <f t="shared" si="7"/>
        <v>0</v>
      </c>
      <c r="CQ233" s="60">
        <f t="shared" si="6"/>
        <v>0</v>
      </c>
    </row>
    <row r="234" spans="1:95" s="63" customFormat="1">
      <c r="A234" s="84"/>
      <c r="B234" s="79"/>
      <c r="C234" s="78"/>
      <c r="E234" s="88"/>
      <c r="BX234" s="74"/>
      <c r="CP234" s="59">
        <f t="shared" si="7"/>
        <v>0</v>
      </c>
      <c r="CQ234" s="60">
        <f t="shared" si="6"/>
        <v>0</v>
      </c>
    </row>
    <row r="235" spans="1:95" s="63" customFormat="1">
      <c r="A235" s="84"/>
      <c r="B235" s="79"/>
      <c r="C235" s="78"/>
      <c r="E235" s="88"/>
      <c r="BX235" s="74"/>
      <c r="CP235" s="59">
        <f t="shared" si="7"/>
        <v>0</v>
      </c>
      <c r="CQ235" s="60">
        <f t="shared" si="6"/>
        <v>0</v>
      </c>
    </row>
    <row r="236" spans="1:95" s="63" customFormat="1">
      <c r="A236" s="84"/>
      <c r="B236" s="79"/>
      <c r="C236" s="78"/>
      <c r="E236" s="88"/>
      <c r="BX236" s="74"/>
      <c r="CP236" s="59">
        <f t="shared" si="7"/>
        <v>0</v>
      </c>
      <c r="CQ236" s="60">
        <f t="shared" si="6"/>
        <v>0</v>
      </c>
    </row>
    <row r="237" spans="1:95" s="63" customFormat="1">
      <c r="A237" s="84"/>
      <c r="B237" s="79"/>
      <c r="C237" s="78"/>
      <c r="E237" s="88"/>
      <c r="BX237" s="74"/>
      <c r="CP237" s="59">
        <f t="shared" si="7"/>
        <v>0</v>
      </c>
      <c r="CQ237" s="60">
        <f t="shared" si="6"/>
        <v>0</v>
      </c>
    </row>
    <row r="238" spans="1:95" s="63" customFormat="1">
      <c r="A238" s="84"/>
      <c r="B238" s="79"/>
      <c r="C238" s="78"/>
      <c r="E238" s="88"/>
      <c r="BX238" s="74"/>
      <c r="CP238" s="59">
        <f t="shared" si="7"/>
        <v>0</v>
      </c>
      <c r="CQ238" s="60">
        <f t="shared" si="6"/>
        <v>0</v>
      </c>
    </row>
    <row r="239" spans="1:95" s="63" customFormat="1">
      <c r="A239" s="84"/>
      <c r="B239" s="79"/>
      <c r="C239" s="78"/>
      <c r="E239" s="88"/>
      <c r="BX239" s="74"/>
      <c r="CP239" s="59">
        <f t="shared" si="7"/>
        <v>0</v>
      </c>
      <c r="CQ239" s="60">
        <f t="shared" si="6"/>
        <v>0</v>
      </c>
    </row>
    <row r="240" spans="1:95" s="63" customFormat="1">
      <c r="A240" s="84"/>
      <c r="B240" s="79"/>
      <c r="C240" s="78"/>
      <c r="E240" s="88"/>
      <c r="BX240" s="74"/>
      <c r="CP240" s="59">
        <f t="shared" si="7"/>
        <v>0</v>
      </c>
      <c r="CQ240" s="60">
        <f t="shared" si="6"/>
        <v>0</v>
      </c>
    </row>
    <row r="241" spans="1:95" s="63" customFormat="1">
      <c r="A241" s="84"/>
      <c r="B241" s="79"/>
      <c r="C241" s="78"/>
      <c r="E241" s="88"/>
      <c r="BX241" s="74"/>
      <c r="CP241" s="59">
        <f t="shared" si="7"/>
        <v>0</v>
      </c>
      <c r="CQ241" s="60">
        <f t="shared" si="6"/>
        <v>0</v>
      </c>
    </row>
    <row r="242" spans="1:95" s="63" customFormat="1">
      <c r="A242" s="84"/>
      <c r="B242" s="79"/>
      <c r="C242" s="78"/>
      <c r="BX242" s="74"/>
      <c r="CP242" s="59">
        <f t="shared" si="7"/>
        <v>0</v>
      </c>
      <c r="CQ242" s="60">
        <f t="shared" si="6"/>
        <v>0</v>
      </c>
    </row>
    <row r="243" spans="1:95" s="63" customFormat="1">
      <c r="A243" s="84"/>
      <c r="B243" s="79"/>
      <c r="C243" s="78"/>
      <c r="BX243" s="74"/>
      <c r="CP243" s="59">
        <f t="shared" si="7"/>
        <v>0</v>
      </c>
      <c r="CQ243" s="60">
        <f t="shared" si="6"/>
        <v>0</v>
      </c>
    </row>
    <row r="244" spans="1:95" s="63" customFormat="1">
      <c r="A244" s="84"/>
      <c r="B244" s="79"/>
      <c r="C244" s="78"/>
      <c r="BX244" s="74"/>
      <c r="CP244" s="59">
        <f t="shared" si="7"/>
        <v>0</v>
      </c>
      <c r="CQ244" s="60">
        <f t="shared" si="6"/>
        <v>0</v>
      </c>
    </row>
    <row r="245" spans="1:95" s="63" customFormat="1">
      <c r="A245" s="84"/>
      <c r="B245" s="79"/>
      <c r="C245" s="78"/>
      <c r="BX245" s="74"/>
      <c r="CP245" s="59">
        <f t="shared" ref="CP245:CP256" si="8">SUM(F245:CO245)</f>
        <v>0</v>
      </c>
      <c r="CQ245" s="60">
        <f t="shared" si="6"/>
        <v>0</v>
      </c>
    </row>
    <row r="246" spans="1:95" s="63" customFormat="1">
      <c r="A246" s="84"/>
      <c r="B246" s="79"/>
      <c r="C246" s="78"/>
      <c r="BX246" s="74"/>
      <c r="CP246" s="59">
        <f t="shared" si="8"/>
        <v>0</v>
      </c>
      <c r="CQ246" s="60">
        <f t="shared" si="6"/>
        <v>0</v>
      </c>
    </row>
    <row r="247" spans="1:95" s="63" customFormat="1">
      <c r="A247" s="84"/>
      <c r="B247" s="79"/>
      <c r="C247" s="78"/>
      <c r="AJ247" s="91"/>
      <c r="BX247" s="74"/>
      <c r="CF247" s="91"/>
      <c r="CP247" s="59">
        <f t="shared" si="8"/>
        <v>0</v>
      </c>
      <c r="CQ247" s="60">
        <f t="shared" si="6"/>
        <v>0</v>
      </c>
    </row>
    <row r="248" spans="1:95" s="63" customFormat="1">
      <c r="A248" s="84"/>
      <c r="B248" s="79"/>
      <c r="C248" s="78"/>
      <c r="BX248" s="74"/>
      <c r="CP248" s="59">
        <f t="shared" si="8"/>
        <v>0</v>
      </c>
      <c r="CQ248" s="60">
        <f t="shared" si="6"/>
        <v>0</v>
      </c>
    </row>
    <row r="249" spans="1:95" s="63" customFormat="1">
      <c r="A249" s="84"/>
      <c r="B249" s="79"/>
      <c r="C249" s="78"/>
      <c r="BX249" s="74"/>
      <c r="CP249" s="59">
        <f t="shared" si="8"/>
        <v>0</v>
      </c>
      <c r="CQ249" s="60">
        <f t="shared" si="6"/>
        <v>0</v>
      </c>
    </row>
    <row r="250" spans="1:95" s="63" customFormat="1">
      <c r="A250" s="84"/>
      <c r="B250" s="79"/>
      <c r="C250" s="78"/>
      <c r="BX250" s="74"/>
      <c r="CP250" s="59">
        <f t="shared" si="8"/>
        <v>0</v>
      </c>
      <c r="CQ250" s="60">
        <f t="shared" si="6"/>
        <v>0</v>
      </c>
    </row>
    <row r="251" spans="1:95" s="63" customFormat="1">
      <c r="A251" s="84"/>
      <c r="B251" s="79"/>
      <c r="C251" s="78"/>
      <c r="BX251" s="74"/>
      <c r="CP251" s="59">
        <f t="shared" si="8"/>
        <v>0</v>
      </c>
      <c r="CQ251" s="60">
        <f t="shared" si="6"/>
        <v>0</v>
      </c>
    </row>
    <row r="252" spans="1:95" s="63" customFormat="1">
      <c r="A252" s="84"/>
      <c r="B252" s="79"/>
      <c r="C252" s="78"/>
      <c r="BX252" s="74"/>
      <c r="CP252" s="59">
        <f t="shared" si="8"/>
        <v>0</v>
      </c>
      <c r="CQ252" s="60">
        <f t="shared" si="6"/>
        <v>0</v>
      </c>
    </row>
    <row r="253" spans="1:95" s="63" customFormat="1">
      <c r="A253" s="84"/>
      <c r="B253" s="79"/>
      <c r="C253" s="78"/>
      <c r="BX253" s="74"/>
      <c r="CP253" s="59">
        <f t="shared" si="8"/>
        <v>0</v>
      </c>
      <c r="CQ253" s="60">
        <f t="shared" si="6"/>
        <v>0</v>
      </c>
    </row>
    <row r="254" spans="1:95" s="63" customFormat="1">
      <c r="A254" s="84"/>
      <c r="B254" s="79"/>
      <c r="C254" s="78"/>
      <c r="BX254" s="74"/>
      <c r="CP254" s="59">
        <f t="shared" si="8"/>
        <v>0</v>
      </c>
      <c r="CQ254" s="60">
        <f t="shared" si="6"/>
        <v>0</v>
      </c>
    </row>
    <row r="255" spans="1:95" s="63" customFormat="1">
      <c r="A255" s="84"/>
      <c r="B255" s="79"/>
      <c r="C255" s="78"/>
      <c r="BX255" s="74"/>
      <c r="CP255" s="59">
        <f t="shared" si="8"/>
        <v>0</v>
      </c>
      <c r="CQ255" s="60">
        <f t="shared" si="6"/>
        <v>0</v>
      </c>
    </row>
    <row r="256" spans="1:95" s="63" customFormat="1" ht="13.5" customHeight="1">
      <c r="A256" s="84"/>
      <c r="B256" s="79"/>
      <c r="C256" s="78"/>
      <c r="BX256" s="74"/>
      <c r="CP256" s="59">
        <f t="shared" si="8"/>
        <v>0</v>
      </c>
      <c r="CQ256" s="60">
        <f t="shared" si="6"/>
        <v>0</v>
      </c>
    </row>
    <row r="257" spans="1:95" s="63" customFormat="1" ht="13.5" customHeight="1">
      <c r="A257" s="84"/>
      <c r="B257" s="79"/>
      <c r="C257" s="78"/>
      <c r="BX257" s="74"/>
      <c r="CP257" s="59">
        <f t="shared" ref="CP257:CP264" si="9">SUM(F257:CO257)</f>
        <v>0</v>
      </c>
      <c r="CQ257" s="60">
        <f t="shared" si="6"/>
        <v>0</v>
      </c>
    </row>
    <row r="258" spans="1:95" s="63" customFormat="1" ht="13.5" customHeight="1">
      <c r="A258" s="84"/>
      <c r="B258" s="79"/>
      <c r="C258" s="78"/>
      <c r="BX258" s="74"/>
      <c r="CP258" s="59">
        <f t="shared" si="9"/>
        <v>0</v>
      </c>
      <c r="CQ258" s="60">
        <f t="shared" si="6"/>
        <v>0</v>
      </c>
    </row>
    <row r="259" spans="1:95" s="63" customFormat="1" ht="13.5" customHeight="1">
      <c r="A259" s="84"/>
      <c r="B259" s="79"/>
      <c r="C259" s="78"/>
      <c r="BX259" s="74"/>
      <c r="CP259" s="59">
        <f t="shared" si="9"/>
        <v>0</v>
      </c>
      <c r="CQ259" s="60">
        <f t="shared" si="6"/>
        <v>0</v>
      </c>
    </row>
    <row r="260" spans="1:95" s="63" customFormat="1" ht="13.5" customHeight="1">
      <c r="A260" s="84"/>
      <c r="B260" s="79"/>
      <c r="C260" s="78"/>
      <c r="BX260" s="74"/>
      <c r="CP260" s="59">
        <f t="shared" si="9"/>
        <v>0</v>
      </c>
      <c r="CQ260" s="60">
        <f t="shared" ref="CQ260:CQ265" si="10">+CP260-C260</f>
        <v>0</v>
      </c>
    </row>
    <row r="261" spans="1:95" s="63" customFormat="1" ht="13.5" customHeight="1">
      <c r="A261" s="84"/>
      <c r="B261" s="79"/>
      <c r="C261" s="78"/>
      <c r="BX261" s="74"/>
      <c r="CP261" s="59">
        <f t="shared" si="9"/>
        <v>0</v>
      </c>
      <c r="CQ261" s="60">
        <f t="shared" si="10"/>
        <v>0</v>
      </c>
    </row>
    <row r="262" spans="1:95" s="63" customFormat="1" ht="13.5" customHeight="1">
      <c r="A262" s="84"/>
      <c r="B262" s="79"/>
      <c r="C262" s="78"/>
      <c r="BX262" s="74"/>
      <c r="CP262" s="59">
        <f t="shared" si="9"/>
        <v>0</v>
      </c>
      <c r="CQ262" s="60">
        <f t="shared" si="10"/>
        <v>0</v>
      </c>
    </row>
    <row r="263" spans="1:95" s="63" customFormat="1" ht="13.5" customHeight="1">
      <c r="A263" s="84"/>
      <c r="B263" s="79"/>
      <c r="C263" s="78"/>
      <c r="BX263" s="74"/>
      <c r="CP263" s="59">
        <f t="shared" si="9"/>
        <v>0</v>
      </c>
      <c r="CQ263" s="60">
        <f t="shared" si="10"/>
        <v>0</v>
      </c>
    </row>
    <row r="264" spans="1:95" s="63" customFormat="1" ht="13.5" customHeight="1">
      <c r="A264" s="84"/>
      <c r="B264" s="79"/>
      <c r="C264" s="78"/>
      <c r="BX264" s="74"/>
      <c r="CP264" s="59">
        <f t="shared" si="9"/>
        <v>0</v>
      </c>
      <c r="CQ264" s="60">
        <f t="shared" si="10"/>
        <v>0</v>
      </c>
    </row>
    <row r="265" spans="1:95" s="63" customFormat="1">
      <c r="A265" s="84"/>
      <c r="B265" s="79"/>
      <c r="C265" s="78"/>
      <c r="BX265" s="74"/>
      <c r="CP265" s="59">
        <f t="shared" si="7"/>
        <v>0</v>
      </c>
      <c r="CQ265" s="60">
        <f t="shared" si="10"/>
        <v>0</v>
      </c>
    </row>
    <row r="266" spans="1:95">
      <c r="F266" s="33">
        <f>SUM(F4:F265)</f>
        <v>0</v>
      </c>
      <c r="G266" s="33">
        <f t="shared" ref="G266:BY266" si="11">SUM(G4:G265)</f>
        <v>0</v>
      </c>
      <c r="H266" s="33">
        <f t="shared" si="11"/>
        <v>0</v>
      </c>
      <c r="I266" s="33">
        <f t="shared" si="11"/>
        <v>0</v>
      </c>
      <c r="J266" s="33">
        <f t="shared" si="11"/>
        <v>0</v>
      </c>
      <c r="K266" s="33">
        <f t="shared" si="11"/>
        <v>0</v>
      </c>
      <c r="L266" s="33">
        <f t="shared" si="11"/>
        <v>0</v>
      </c>
      <c r="M266" s="33">
        <f t="shared" si="11"/>
        <v>0</v>
      </c>
      <c r="N266" s="33">
        <f t="shared" si="11"/>
        <v>0</v>
      </c>
      <c r="O266" s="33">
        <f t="shared" si="11"/>
        <v>0</v>
      </c>
      <c r="P266" s="33">
        <f t="shared" si="11"/>
        <v>0</v>
      </c>
      <c r="Q266" s="33">
        <f t="shared" si="11"/>
        <v>0</v>
      </c>
      <c r="R266" s="33">
        <f t="shared" si="11"/>
        <v>0</v>
      </c>
      <c r="S266" s="33">
        <f t="shared" si="11"/>
        <v>0</v>
      </c>
      <c r="T266" s="33">
        <f t="shared" si="11"/>
        <v>0</v>
      </c>
      <c r="U266" s="33">
        <f t="shared" si="11"/>
        <v>0</v>
      </c>
      <c r="V266" s="33">
        <f t="shared" si="11"/>
        <v>0</v>
      </c>
      <c r="W266" s="33">
        <f t="shared" si="11"/>
        <v>0</v>
      </c>
      <c r="X266" s="33">
        <f t="shared" si="11"/>
        <v>0</v>
      </c>
      <c r="Y266" s="33">
        <f t="shared" si="11"/>
        <v>0</v>
      </c>
      <c r="Z266" s="33">
        <f t="shared" si="11"/>
        <v>0</v>
      </c>
      <c r="AA266" s="33">
        <f t="shared" si="11"/>
        <v>0</v>
      </c>
      <c r="AB266" s="33">
        <f t="shared" si="11"/>
        <v>0</v>
      </c>
      <c r="AC266" s="33">
        <f t="shared" si="11"/>
        <v>0</v>
      </c>
      <c r="AD266" s="33">
        <f t="shared" si="11"/>
        <v>0</v>
      </c>
      <c r="AE266" s="33">
        <f t="shared" si="11"/>
        <v>0</v>
      </c>
      <c r="AF266" s="33">
        <f t="shared" si="11"/>
        <v>0</v>
      </c>
      <c r="AG266" s="33">
        <f t="shared" si="11"/>
        <v>0</v>
      </c>
      <c r="AH266" s="33">
        <f t="shared" si="11"/>
        <v>0</v>
      </c>
      <c r="AI266" s="33">
        <f t="shared" si="11"/>
        <v>0</v>
      </c>
      <c r="AJ266" s="33">
        <f t="shared" si="11"/>
        <v>0</v>
      </c>
      <c r="AK266" s="33">
        <f t="shared" si="11"/>
        <v>0</v>
      </c>
      <c r="AL266" s="33">
        <f t="shared" si="11"/>
        <v>0</v>
      </c>
      <c r="AM266" s="33">
        <f t="shared" si="11"/>
        <v>0</v>
      </c>
      <c r="AN266" s="33">
        <f t="shared" si="11"/>
        <v>0</v>
      </c>
      <c r="AO266" s="33">
        <f t="shared" si="11"/>
        <v>0</v>
      </c>
      <c r="AP266" s="33">
        <f t="shared" si="11"/>
        <v>0</v>
      </c>
      <c r="AQ266" s="33">
        <f t="shared" si="11"/>
        <v>0</v>
      </c>
      <c r="AR266" s="33">
        <f t="shared" si="11"/>
        <v>0</v>
      </c>
      <c r="AS266" s="33">
        <f t="shared" si="11"/>
        <v>0</v>
      </c>
      <c r="AT266" s="33">
        <f t="shared" si="11"/>
        <v>0</v>
      </c>
      <c r="AU266" s="33">
        <f t="shared" si="11"/>
        <v>0</v>
      </c>
      <c r="AV266" s="33">
        <f t="shared" si="11"/>
        <v>0</v>
      </c>
      <c r="AW266" s="33">
        <f t="shared" si="11"/>
        <v>0</v>
      </c>
      <c r="AX266" s="33">
        <f t="shared" si="11"/>
        <v>0</v>
      </c>
      <c r="AY266" s="33">
        <f t="shared" si="11"/>
        <v>0</v>
      </c>
      <c r="AZ266" s="33">
        <f t="shared" si="11"/>
        <v>0</v>
      </c>
      <c r="BA266" s="33">
        <f t="shared" si="11"/>
        <v>0</v>
      </c>
      <c r="BB266" s="33">
        <f t="shared" si="11"/>
        <v>0</v>
      </c>
      <c r="BC266" s="33">
        <f t="shared" si="11"/>
        <v>0</v>
      </c>
      <c r="BD266" s="33">
        <f t="shared" si="11"/>
        <v>0</v>
      </c>
      <c r="BE266" s="33">
        <f t="shared" si="11"/>
        <v>0</v>
      </c>
      <c r="BF266" s="33">
        <f t="shared" si="11"/>
        <v>0</v>
      </c>
      <c r="BG266" s="33">
        <f t="shared" si="11"/>
        <v>0</v>
      </c>
      <c r="BH266" s="33">
        <f t="shared" si="11"/>
        <v>0</v>
      </c>
      <c r="BI266" s="33">
        <f t="shared" si="11"/>
        <v>0</v>
      </c>
      <c r="BJ266" s="33">
        <f t="shared" si="11"/>
        <v>0</v>
      </c>
      <c r="BK266" s="33">
        <f t="shared" si="11"/>
        <v>0</v>
      </c>
      <c r="BL266" s="33">
        <f t="shared" si="11"/>
        <v>0</v>
      </c>
      <c r="BM266" s="33">
        <f t="shared" si="11"/>
        <v>0</v>
      </c>
      <c r="BN266" s="33">
        <f t="shared" si="11"/>
        <v>0</v>
      </c>
      <c r="BO266" s="33">
        <f t="shared" si="11"/>
        <v>0</v>
      </c>
      <c r="BP266" s="33">
        <f t="shared" si="11"/>
        <v>0</v>
      </c>
      <c r="BQ266" s="33">
        <f t="shared" si="11"/>
        <v>0</v>
      </c>
      <c r="BR266" s="33">
        <f t="shared" si="11"/>
        <v>0</v>
      </c>
      <c r="BS266" s="33">
        <f>SUM(BS4:BS265)</f>
        <v>0</v>
      </c>
      <c r="BT266" s="33">
        <f t="shared" ref="BT266:BU266" si="12">SUM(BT4:BT265)</f>
        <v>0</v>
      </c>
      <c r="BU266" s="33">
        <f t="shared" si="12"/>
        <v>0</v>
      </c>
      <c r="BV266" s="33">
        <f t="shared" si="11"/>
        <v>0</v>
      </c>
      <c r="BW266" s="33">
        <f t="shared" si="11"/>
        <v>0</v>
      </c>
      <c r="BX266" s="33">
        <f t="shared" si="11"/>
        <v>0</v>
      </c>
      <c r="BY266" s="33">
        <f t="shared" si="11"/>
        <v>0</v>
      </c>
      <c r="BZ266" s="33">
        <f t="shared" ref="BZ266:CJ266" si="13">SUM(BZ4:BZ265)</f>
        <v>0</v>
      </c>
      <c r="CA266" s="33">
        <f t="shared" si="13"/>
        <v>0</v>
      </c>
      <c r="CB266" s="33">
        <f t="shared" si="13"/>
        <v>0</v>
      </c>
      <c r="CC266" s="33">
        <f t="shared" si="13"/>
        <v>0</v>
      </c>
      <c r="CD266" s="33">
        <f t="shared" si="13"/>
        <v>0</v>
      </c>
      <c r="CE266" s="33">
        <f t="shared" si="13"/>
        <v>0</v>
      </c>
      <c r="CF266" s="33">
        <f t="shared" si="13"/>
        <v>0</v>
      </c>
      <c r="CG266" s="33">
        <f t="shared" si="13"/>
        <v>0</v>
      </c>
      <c r="CH266" s="33">
        <f t="shared" si="13"/>
        <v>0</v>
      </c>
      <c r="CI266" s="33">
        <f t="shared" si="13"/>
        <v>0</v>
      </c>
      <c r="CJ266" s="33">
        <f t="shared" si="13"/>
        <v>0</v>
      </c>
    </row>
    <row r="267" spans="1:95">
      <c r="A267" s="30"/>
      <c r="B267" s="34" t="s">
        <v>160</v>
      </c>
      <c r="C267" s="32">
        <f>SUM(C4:C266)</f>
        <v>0</v>
      </c>
      <c r="CI267" s="37"/>
    </row>
    <row r="268" spans="1:95">
      <c r="B268" s="34" t="s">
        <v>162</v>
      </c>
      <c r="D268" s="37"/>
      <c r="W268" s="35" t="s">
        <v>147</v>
      </c>
    </row>
    <row r="269" spans="1:95">
      <c r="B269" s="34" t="s">
        <v>161</v>
      </c>
      <c r="C269" s="32">
        <f>-CB266</f>
        <v>0</v>
      </c>
      <c r="D269" s="35">
        <f>SUM(C267:C269)</f>
        <v>0</v>
      </c>
      <c r="BK269" s="36"/>
    </row>
    <row r="270" spans="1:95">
      <c r="D270" s="35"/>
      <c r="BK270" s="36"/>
    </row>
    <row r="271" spans="1:95">
      <c r="D271" s="35"/>
      <c r="BK271" s="36"/>
    </row>
    <row r="272" spans="1:95">
      <c r="B272" s="34" t="s">
        <v>0</v>
      </c>
      <c r="C272" s="32">
        <f>SUM(F266:AX266)</f>
        <v>0</v>
      </c>
      <c r="D272" s="35"/>
    </row>
    <row r="273" spans="2:5">
      <c r="B273" s="34" t="s">
        <v>8</v>
      </c>
      <c r="C273" s="32">
        <f>SUM(BF266:BY266)</f>
        <v>0</v>
      </c>
      <c r="D273" s="37">
        <f>+C272+C273</f>
        <v>0</v>
      </c>
      <c r="E273" s="30" t="s">
        <v>147</v>
      </c>
    </row>
    <row r="274" spans="2:5">
      <c r="E274" s="30" t="s">
        <v>147</v>
      </c>
    </row>
    <row r="275" spans="2:5">
      <c r="D275" s="37">
        <f>+D269-D273</f>
        <v>0</v>
      </c>
    </row>
    <row r="278" spans="2:5">
      <c r="B278" s="34" t="s">
        <v>118</v>
      </c>
      <c r="C278" s="32">
        <f>SUM(BZ266:CC266)</f>
        <v>0</v>
      </c>
      <c r="D278" s="33">
        <f>SUM(BZ266:CC266)</f>
        <v>0</v>
      </c>
    </row>
    <row r="279" spans="2:5">
      <c r="B279" s="34" t="s">
        <v>119</v>
      </c>
      <c r="C279" s="32">
        <f>SUM(CD266:CH266)</f>
        <v>0</v>
      </c>
    </row>
  </sheetData>
  <sheetProtection sheet="1" objects="1" scenarios="1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206CFD083E44374E9BB8A27884392E23" ma:contentTypeVersion="" ma:contentTypeDescription="" ma:contentTypeScope="" ma:versionID="f52f4d2d9980a230a379c67891f26b3b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46C00DF-7623-4D59-B496-B10BB5828BC7}">
  <ds:schemaRefs>
    <ds:schemaRef ds:uri="http://schemas.microsoft.com/office/2006/metadata/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EC1C63F-5120-44C1-9D26-CB87A510A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2</vt:i4>
      </vt:variant>
    </vt:vector>
  </HeadingPairs>
  <TitlesOfParts>
    <vt:vector size="7" baseType="lpstr">
      <vt:lpstr>Budgetforslag</vt:lpstr>
      <vt:lpstr>Budgetforudsætninger</vt:lpstr>
      <vt:lpstr>Revisionskommentarer</vt:lpstr>
      <vt:lpstr>Bogføring</vt:lpstr>
      <vt:lpstr>Ark1</vt:lpstr>
      <vt:lpstr>Budgetforudsætninger!Udskriftsområde</vt:lpstr>
      <vt:lpstr>Budgetforudsætninger!Udskriftstitler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Andersson</dc:creator>
  <cp:lastModifiedBy>Karl</cp:lastModifiedBy>
  <cp:lastPrinted>2013-01-19T21:06:47Z</cp:lastPrinted>
  <dcterms:created xsi:type="dcterms:W3CDTF">2008-02-15T15:00:14Z</dcterms:created>
  <dcterms:modified xsi:type="dcterms:W3CDTF">2013-01-22T13:55:59Z</dcterms:modified>
  <cp:contentType>_Docs_</cp:contentType>
</cp:coreProperties>
</file>